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oas.ga.gov/assets/State Purchasing/Process Improvement Documents/"/>
    </mc:Choice>
  </mc:AlternateContent>
  <bookViews>
    <workbookView xWindow="0" yWindow="0" windowWidth="20460" windowHeight="6600" tabRatio="701" firstSheet="1" activeTab="1"/>
  </bookViews>
  <sheets>
    <sheet name="Acerno_Cache_XXXXX" sheetId="9" state="veryHidden" r:id="rId1"/>
    <sheet name="Summary and Rating" sheetId="7" r:id="rId2"/>
    <sheet name="$25K" sheetId="1" r:id="rId3"/>
    <sheet name="Splits - Vendor" sheetId="5" r:id="rId4"/>
    <sheet name="Splits - NIGP" sheetId="6" state="hidden" r:id="rId5"/>
    <sheet name="Lookups" sheetId="8" state="hidden" r:id="rId6"/>
  </sheets>
  <definedNames>
    <definedName name="_xlnm._FilterDatabase" localSheetId="2" hidden="1">'$25K'!$C$1:$M$129</definedName>
    <definedName name="_xlnm._FilterDatabase" localSheetId="4" hidden="1">'Splits - NIGP'!$A$1:$P$42</definedName>
    <definedName name="entities">Lookups!$A$1:$C$111</definedName>
    <definedName name="entity_names">Lookups!$A$1:$A$111</definedName>
    <definedName name="lines">'Summary and Rating'!$E$11</definedName>
    <definedName name="po_count">'Summary and Rating'!$E$12</definedName>
    <definedName name="po_num_25K">'$25K'!$E$2:$E$2001</definedName>
    <definedName name="po_splits_nigp">'Splits - NIGP'!$C$2:'Splits - NIGP'!$C$2001</definedName>
    <definedName name="_xlnm.Print_Area" localSheetId="1">'Summary and Rating'!$A$1:$I$17</definedName>
    <definedName name="spend_25K">'$25K'!#REF!</definedName>
    <definedName name="spend_nigp_split">'Splits - NIGP'!$J:$J</definedName>
    <definedName name="spend_vend_split">'Splits - Vendor'!$E:$E</definedName>
    <definedName name="status_25K">'$25K'!$A:$A</definedName>
    <definedName name="status_comp">'Summary and Rating'!$G$6:$G$16</definedName>
    <definedName name="status_nigp_splits">'Splits - NIGP'!$A:$A</definedName>
    <definedName name="status_vendor_splits">'Splits - Vendor'!$A:$A</definedName>
    <definedName name="vendor_25k">'$25K'!$K:$K</definedName>
    <definedName name="vendor_nigp_splits">'Splits - NIGP'!$G$2:$G$2001</definedName>
    <definedName name="vendor_vend_split">'Splits - Vendor'!$C$2:$C$2001</definedName>
  </definedNames>
  <calcPr calcId="171027"/>
</workbook>
</file>

<file path=xl/calcChain.xml><?xml version="1.0" encoding="utf-8"?>
<calcChain xmlns="http://schemas.openxmlformats.org/spreadsheetml/2006/main">
  <c r="C6" i="7" l="1"/>
  <c r="B6" i="7"/>
  <c r="B5" i="7"/>
  <c r="B9" i="7" l="1"/>
  <c r="C5" i="7" l="1"/>
  <c r="H6" i="7" l="1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I14" i="7" l="1"/>
  <c r="H14" i="7"/>
  <c r="C9" i="7"/>
  <c r="D5" i="7" l="1"/>
  <c r="E5" i="7" s="1"/>
  <c r="E6" i="7"/>
  <c r="D6" i="7"/>
  <c r="E9" i="7" l="1"/>
</calcChain>
</file>

<file path=xl/sharedStrings.xml><?xml version="1.0" encoding="utf-8"?>
<sst xmlns="http://schemas.openxmlformats.org/spreadsheetml/2006/main" count="308" uniqueCount="171">
  <si>
    <t>Unit</t>
  </si>
  <si>
    <t>Origin</t>
  </si>
  <si>
    <t>PO_Num</t>
  </si>
  <si>
    <t>PO_Date</t>
  </si>
  <si>
    <t>PO_Type</t>
  </si>
  <si>
    <t>Vendor_ID</t>
  </si>
  <si>
    <t>Vendor_Name</t>
  </si>
  <si>
    <t>Buyer</t>
  </si>
  <si>
    <t>Line_Num</t>
  </si>
  <si>
    <t>PO_Line_Desc</t>
  </si>
  <si>
    <t>61000</t>
  </si>
  <si>
    <t>PO Total</t>
  </si>
  <si>
    <t>Comment</t>
  </si>
  <si>
    <t>Status</t>
  </si>
  <si>
    <t>Comments</t>
  </si>
  <si>
    <t>Compliant - Any Reason</t>
  </si>
  <si>
    <t>$25K - Bid Violation</t>
  </si>
  <si>
    <t>$25K - Incorrect PO Type Used</t>
  </si>
  <si>
    <t>$25K - No Waiver from Statewide Contract</t>
  </si>
  <si>
    <t>Split - Single Vendor</t>
  </si>
  <si>
    <t>PO_Line_Amt</t>
  </si>
  <si>
    <t>NIGP_5_Description</t>
  </si>
  <si>
    <t>NIGP_3_Description</t>
  </si>
  <si>
    <t>$25K Review</t>
  </si>
  <si>
    <t>NIGP_5</t>
  </si>
  <si>
    <t>c_Selection_Type</t>
  </si>
  <si>
    <t>Splits - Vendor</t>
  </si>
  <si>
    <t>Split - Incorrect PO Type</t>
  </si>
  <si>
    <t>Split - No Waiver from Statewide Contract</t>
  </si>
  <si>
    <t>$25K Open Market</t>
  </si>
  <si>
    <t>Review Area</t>
  </si>
  <si>
    <t>Non-Compliant - Other Reason</t>
  </si>
  <si>
    <t>Count of PO Lines by Compliance Status</t>
  </si>
  <si>
    <t>&lt;Select Entity Name from List&gt;</t>
  </si>
  <si>
    <t>Entity_Code</t>
  </si>
  <si>
    <t>Entity_Fin_Sys</t>
  </si>
  <si>
    <t>Abraham Baldwin Agricultural College (55700)</t>
  </si>
  <si>
    <t>BOR PeopleSoft</t>
  </si>
  <si>
    <t>Administrative Services, Department of (40300)</t>
  </si>
  <si>
    <t>TGM</t>
  </si>
  <si>
    <t>Agriculture, Department of (40200)</t>
  </si>
  <si>
    <t>Albany State University (52100)</t>
  </si>
  <si>
    <t>Albany Technical College (82000)</t>
  </si>
  <si>
    <t>Armstrong State University (52400)</t>
  </si>
  <si>
    <t>Atlanta Metropolitan State College (61000)</t>
  </si>
  <si>
    <t>Athens Technical College (82200)</t>
  </si>
  <si>
    <t>Atlanta Technical College (82300)</t>
  </si>
  <si>
    <t>Audits and Accounts, Department of (40400)</t>
  </si>
  <si>
    <t>Augusta Technical College (82400)</t>
  </si>
  <si>
    <t>Augusta University (51200)</t>
  </si>
  <si>
    <t>Bainbridge College (56200)</t>
  </si>
  <si>
    <t>Banking and Finance, Department of (40600)</t>
  </si>
  <si>
    <t>Behavioral Health, Department of (44100)</t>
  </si>
  <si>
    <t>Board of Regents (47200)</t>
  </si>
  <si>
    <t>Central Georgia Technical College (83500)</t>
  </si>
  <si>
    <t>Chattahoochee Technical College (82700)</t>
  </si>
  <si>
    <t>Clayton State University (52800)</t>
  </si>
  <si>
    <t>Coastal Pines Technical College (81800)</t>
  </si>
  <si>
    <t>College of Coastal Georgia (56300)</t>
  </si>
  <si>
    <t>Columbus State University (53000)</t>
  </si>
  <si>
    <t>Columbus Technical College (82800)</t>
  </si>
  <si>
    <t>Community Affairs, Department of (42800)</t>
  </si>
  <si>
    <t>Community Health, Department of (41900)</t>
  </si>
  <si>
    <t>Community Supervision, Department of (47700)</t>
  </si>
  <si>
    <t>Corrections, Department of (46700)</t>
  </si>
  <si>
    <t>Criminal Justice Coordinating Council (42246)</t>
  </si>
  <si>
    <t>SAO PeopleSoft</t>
  </si>
  <si>
    <t>Dalton State College (56900)</t>
  </si>
  <si>
    <t>Darton College (57000)</t>
  </si>
  <si>
    <t>Department of Early Care and Learning (46900)</t>
  </si>
  <si>
    <t>Drivers Services, Department of (47500)</t>
  </si>
  <si>
    <t>East Georgia College (57200)</t>
  </si>
  <si>
    <t>Economic Development, Department of (42900)</t>
  </si>
  <si>
    <t>Education, Department of (41400)</t>
  </si>
  <si>
    <t>Fort Valley State University (53300)</t>
  </si>
  <si>
    <t>Georgia Bureau of Investigation (47100)</t>
  </si>
  <si>
    <t>Georgia College and State University (53600)</t>
  </si>
  <si>
    <t>Georgia Forestry Commission (42000)</t>
  </si>
  <si>
    <t>Georgia Gwinnett College (54000)</t>
  </si>
  <si>
    <t>Georgia Highlands College (57300)</t>
  </si>
  <si>
    <t>Georgia Institute of Technology (50300)</t>
  </si>
  <si>
    <t>Georgia Northwestern Technical College (83800)</t>
  </si>
  <si>
    <t>Georgia Perimeter College (57100)</t>
  </si>
  <si>
    <t>Georgia Piedmont Technical College (83000)</t>
  </si>
  <si>
    <t>Georgia Post Council - Tucker (46602)</t>
  </si>
  <si>
    <t>Georgia Public Telecommunications Commission (97700)</t>
  </si>
  <si>
    <t>Georgia Southern University (53900)</t>
  </si>
  <si>
    <t>Georgia Southwestern State University (54200)</t>
  </si>
  <si>
    <t>Georgia State University (50900)</t>
  </si>
  <si>
    <t>Georgia Vocational Rehabilitation Agency</t>
  </si>
  <si>
    <t>42700</t>
  </si>
  <si>
    <t>Gordon College (57600)</t>
  </si>
  <si>
    <t>Governor's Office of Highway Safety (46627)</t>
  </si>
  <si>
    <t>Gwinnett Technical College (83200)</t>
  </si>
  <si>
    <t>Human Services, Department of (42700)</t>
  </si>
  <si>
    <t>Insurance, Department of (40800)</t>
  </si>
  <si>
    <t>Juvenile Justice, Department of (46100)</t>
  </si>
  <si>
    <t>Kennesaw State University (54300)</t>
  </si>
  <si>
    <t>Labor, Department of (44000)</t>
  </si>
  <si>
    <t>Lanier Technical College (83400)</t>
  </si>
  <si>
    <t>Law, Department of (44200)</t>
  </si>
  <si>
    <t>Middle Georgia State University (58400)</t>
  </si>
  <si>
    <t>Natural Resources, Department of (46200)</t>
  </si>
  <si>
    <t>North Georgia Technical College (83800)</t>
  </si>
  <si>
    <t>Office of Planning and Budget (42200)</t>
  </si>
  <si>
    <t>Ogeechee Technical College (84400)</t>
  </si>
  <si>
    <t>Pardons and Paroles, State Board of (46500)</t>
  </si>
  <si>
    <t>Public Health, Department of (40500)</t>
  </si>
  <si>
    <t>Public Safety Training Center (46601)</t>
  </si>
  <si>
    <t>Public Safety, Department of (46600)</t>
  </si>
  <si>
    <t>Public Service Commission (47000)</t>
  </si>
  <si>
    <t>Hybrid</t>
  </si>
  <si>
    <t>REGION 001 - DFCS</t>
  </si>
  <si>
    <t>REGION 002 - DFCS</t>
  </si>
  <si>
    <t>REGION 003 - DFCS</t>
  </si>
  <si>
    <t>REGION 004 - DFCS</t>
  </si>
  <si>
    <t>REGION 005 - DFCS</t>
  </si>
  <si>
    <t>REGION 006 - DFCS</t>
  </si>
  <si>
    <t>REGION 007 - DFCS</t>
  </si>
  <si>
    <t>REGION 008 - DFCS</t>
  </si>
  <si>
    <t>REGION 009 - DFCS</t>
  </si>
  <si>
    <t>REGION 010 - DFCS</t>
  </si>
  <si>
    <t>REGION 011 - DFCS</t>
  </si>
  <si>
    <t>REGION 012 - DFCS</t>
  </si>
  <si>
    <t>REGION 013 - DFCS</t>
  </si>
  <si>
    <t>REGION 014 - DFCS</t>
  </si>
  <si>
    <t>REGION 015 - DFCS</t>
  </si>
  <si>
    <t>REGION 016 - DFCS</t>
  </si>
  <si>
    <t>REGION 017 - DFCS</t>
  </si>
  <si>
    <t>Revenue, Department of (47400)</t>
  </si>
  <si>
    <t>Savannah State University (54800)</t>
  </si>
  <si>
    <t>Savannah Technical College (84100)</t>
  </si>
  <si>
    <t>Secretary of State (47800)</t>
  </si>
  <si>
    <t>Soil and Water Conservation Commission, State (48000)</t>
  </si>
  <si>
    <t>South Georgia State College (58800)</t>
  </si>
  <si>
    <t>South Georgia Technical College (84200)</t>
  </si>
  <si>
    <t>Southeastern Technical College (84300)</t>
  </si>
  <si>
    <t>Southern Crescent Technical College (83100)</t>
  </si>
  <si>
    <t>Southern Polytechnic State University (55000)</t>
  </si>
  <si>
    <t>Southern Regional Technical College (83700)</t>
  </si>
  <si>
    <t>State Accounting Office (40700)</t>
  </si>
  <si>
    <t>Technical College System of Georgia (41500)</t>
  </si>
  <si>
    <t>Transportation, Department of (48400)</t>
  </si>
  <si>
    <t>University of Georgia (51800)</t>
  </si>
  <si>
    <t>University of North Georgia (54500)</t>
  </si>
  <si>
    <t>University of West Georgia (55400)</t>
  </si>
  <si>
    <t>Valdosta State University (55100)</t>
  </si>
  <si>
    <t>Veterans Services, Department of (48800)</t>
  </si>
  <si>
    <t>48800</t>
  </si>
  <si>
    <t>West Georgia Technical College (82600)</t>
  </si>
  <si>
    <t>Wiregrass Technical College (84800)</t>
  </si>
  <si>
    <t>Criteria-Based Purchase Order Sample</t>
  </si>
  <si>
    <t>Totals</t>
  </si>
  <si>
    <t>Area Compliance Rating</t>
  </si>
  <si>
    <t>Total Non-Compliant</t>
  </si>
  <si>
    <t># of PO's in Review Area</t>
  </si>
  <si>
    <t>PO Line / Distrib Line</t>
  </si>
  <si>
    <t>82900</t>
  </si>
  <si>
    <t>Enter Total Number of PO Lines for Period. -&gt;</t>
  </si>
  <si>
    <t>Oconee Fall Line Technical College (81700)</t>
  </si>
  <si>
    <t>81700</t>
  </si>
  <si>
    <t>Compliant PO's/Lines</t>
  </si>
  <si>
    <t># of PO's/Lines in Review Area</t>
  </si>
  <si>
    <t>PO Reference</t>
  </si>
  <si>
    <t>PO Status</t>
  </si>
  <si>
    <t>Enter Total Number of Purchase Orders for Period. -&gt;</t>
  </si>
  <si>
    <t>Compliance Rating in cell E11 will go on the Snapshot as the "PO Rating - Criteria-Based Sample".</t>
  </si>
  <si>
    <t>PO Date</t>
  </si>
  <si>
    <t>Vendor Name</t>
  </si>
  <si>
    <t>Vendor ID</t>
  </si>
  <si>
    <t>Daily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</si>
</sst>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14" fontId="0" fillId="0" borderId="0" xfId="0" applyNumberFormat="1" applyAlignment="1" applyProtection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 applyProtection="1">
      <alignment vertical="top"/>
    </xf>
    <xf numFmtId="44" fontId="0" fillId="0" borderId="1" xfId="1" applyFont="1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3" borderId="3" xfId="0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49" fontId="0" fillId="0" borderId="0" xfId="0" applyNumberFormat="1" applyAlignment="1"/>
    <xf numFmtId="0" fontId="0" fillId="0" borderId="6" xfId="0" applyBorder="1"/>
    <xf numFmtId="164" fontId="5" fillId="0" borderId="6" xfId="3" applyNumberFormat="1" applyFont="1" applyBorder="1" applyAlignment="1">
      <alignment vertical="center"/>
    </xf>
    <xf numFmtId="0" fontId="3" fillId="0" borderId="6" xfId="0" applyFont="1" applyFill="1" applyBorder="1" applyAlignment="1">
      <alignment horizontal="right"/>
    </xf>
    <xf numFmtId="164" fontId="3" fillId="0" borderId="6" xfId="3" applyNumberFormat="1" applyFont="1" applyFill="1" applyBorder="1" applyAlignment="1">
      <alignment horizontal="right"/>
    </xf>
    <xf numFmtId="164" fontId="0" fillId="0" borderId="6" xfId="3" applyNumberFormat="1" applyFont="1" applyFill="1" applyBorder="1"/>
    <xf numFmtId="10" fontId="0" fillId="0" borderId="6" xfId="0" applyNumberFormat="1" applyFill="1" applyBorder="1"/>
    <xf numFmtId="10" fontId="0" fillId="0" borderId="6" xfId="0" applyNumberFormat="1" applyBorder="1"/>
    <xf numFmtId="0" fontId="4" fillId="0" borderId="6" xfId="0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14" fontId="0" fillId="0" borderId="1" xfId="0" applyNumberFormat="1" applyFill="1" applyBorder="1" applyAlignment="1" applyProtection="1">
      <alignment vertical="top"/>
    </xf>
    <xf numFmtId="44" fontId="0" fillId="0" borderId="1" xfId="1" applyFont="1" applyFill="1" applyBorder="1" applyAlignment="1">
      <alignment vertical="top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9" fontId="0" fillId="0" borderId="0" xfId="0" applyNumberFormat="1"/>
    <xf numFmtId="0" fontId="0" fillId="0" borderId="6" xfId="0" applyFill="1" applyBorder="1"/>
    <xf numFmtId="0" fontId="0" fillId="0" borderId="6" xfId="0" applyFill="1" applyBorder="1" applyAlignment="1">
      <alignment horizontal="right"/>
    </xf>
    <xf numFmtId="164" fontId="0" fillId="0" borderId="6" xfId="3" applyNumberFormat="1" applyFont="1" applyBorder="1"/>
    <xf numFmtId="10" fontId="0" fillId="0" borderId="6" xfId="2" applyNumberFormat="1" applyFont="1" applyBorder="1"/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/>
    <xf numFmtId="0" fontId="5" fillId="0" borderId="9" xfId="0" applyFont="1" applyBorder="1" applyAlignment="1">
      <alignment vertical="center"/>
    </xf>
    <xf numFmtId="164" fontId="10" fillId="4" borderId="6" xfId="3" applyNumberFormat="1" applyFont="1" applyFill="1" applyBorder="1" applyProtection="1">
      <protection locked="0"/>
    </xf>
    <xf numFmtId="49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shrinkToFit="1"/>
    </xf>
    <xf numFmtId="0" fontId="8" fillId="2" borderId="0" xfId="0" applyFont="1" applyFill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4" borderId="8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164" fontId="0" fillId="0" borderId="14" xfId="3" applyNumberFormat="1" applyFont="1" applyBorder="1" applyAlignment="1">
      <alignment horizontal="right"/>
    </xf>
    <xf numFmtId="164" fontId="0" fillId="0" borderId="15" xfId="3" applyNumberFormat="1" applyFont="1" applyBorder="1" applyAlignment="1">
      <alignment horizontal="right"/>
    </xf>
    <xf numFmtId="164" fontId="0" fillId="0" borderId="16" xfId="3" applyNumberFormat="1" applyFont="1" applyBorder="1" applyAlignment="1">
      <alignment horizontal="right"/>
    </xf>
  </cellXfs>
  <cellStyles count="7">
    <cellStyle name="Comma" xfId="3" builtinId="3"/>
    <cellStyle name="Comma 2" xfId="5"/>
    <cellStyle name="Currency" xfId="1" builtinId="4"/>
    <cellStyle name="Currency 2" xfId="6"/>
    <cellStyle name="Normal" xfId="0" builtinId="0"/>
    <cellStyle name="Normal 2" xfId="4"/>
    <cellStyle name="Percent" xfId="2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15</xdr:row>
      <xdr:rowOff>161924</xdr:rowOff>
    </xdr:from>
    <xdr:to>
      <xdr:col>9</xdr:col>
      <xdr:colOff>438150</xdr:colOff>
      <xdr:row>32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3967F0-24EB-4052-8277-CCC622DB66ED}"/>
            </a:ext>
          </a:extLst>
        </xdr:cNvPr>
        <xdr:cNvSpPr txBox="1"/>
      </xdr:nvSpPr>
      <xdr:spPr>
        <a:xfrm>
          <a:off x="5000625" y="3571874"/>
          <a:ext cx="4991100" cy="32004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>
              <a:solidFill>
                <a:srgbClr val="0070C0"/>
              </a:solidFill>
            </a:rPr>
            <a:t>Instructions:</a:t>
          </a:r>
        </a:p>
        <a:p>
          <a:endParaRPr lang="en-US" sz="1100">
            <a:solidFill>
              <a:srgbClr val="0070C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must run the 19D query for the same time period as these two reviews.  Enter the total number of PO lines on the 19D query.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70C0"/>
              </a:solidFill>
            </a:rPr>
            <a:t>1.  Copy results of $25K Review Query (0PO019D_AUD_SPD_25K_REVIEW)</a:t>
          </a:r>
          <a:r>
            <a:rPr lang="en-US" sz="1100" baseline="0">
              <a:solidFill>
                <a:srgbClr val="0070C0"/>
              </a:solidFill>
            </a:rPr>
            <a:t> to cell C2 on the $25K tab.  Select compliance level from drop-down list in column A.  Make comments in column B as needed.  Enter the total number of individual purchase orders (not number of lines) in cell E12.  Obtain this figure from the 0PO019D_AUD_SPD_PO_LIST.</a:t>
          </a:r>
        </a:p>
        <a:p>
          <a:endParaRPr lang="en-US" sz="1100" baseline="0">
            <a:solidFill>
              <a:srgbClr val="0070C0"/>
            </a:solidFill>
          </a:endParaRPr>
        </a:p>
        <a:p>
          <a:r>
            <a:rPr lang="en-US" sz="1100" baseline="0">
              <a:solidFill>
                <a:srgbClr val="0070C0"/>
              </a:solidFill>
            </a:rPr>
            <a:t>2. Copy results of Split Purchases Review (0PO019D_AUD_SPD_VENDOR_SPLITS) to cell C2 on the Splits-Vendor tab.  Select compliance level from drop-down list in column A.  Make comments in column B as needed.  Enter the total number of lines from the 19D query for the same period in cell E11.</a:t>
          </a:r>
        </a:p>
        <a:p>
          <a:endParaRPr lang="en-US" sz="1100" baseline="0">
            <a:solidFill>
              <a:srgbClr val="0070C0"/>
            </a:solidFill>
          </a:endParaRPr>
        </a:p>
        <a:p>
          <a:r>
            <a:rPr lang="en-US" sz="1100" baseline="0">
              <a:solidFill>
                <a:srgbClr val="0070C0"/>
              </a:solidFill>
            </a:rPr>
            <a:t>Refer to </a:t>
          </a:r>
          <a:r>
            <a:rPr lang="en-US" sz="1100" i="1" baseline="0">
              <a:solidFill>
                <a:srgbClr val="0070C0"/>
              </a:solidFill>
            </a:rPr>
            <a:t>State Entity Procurement Compliance Manual</a:t>
          </a:r>
          <a:r>
            <a:rPr lang="en-US" sz="1100" i="0" baseline="0">
              <a:solidFill>
                <a:srgbClr val="0070C0"/>
              </a:solidFill>
            </a:rPr>
            <a:t> for complete instructions.</a:t>
          </a:r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6384" width="8.88671875" style="50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20"/>
  <sheetViews>
    <sheetView tabSelected="1" workbookViewId="0">
      <selection activeCell="E11" sqref="E11"/>
    </sheetView>
  </sheetViews>
  <sheetFormatPr defaultRowHeight="14.4" x14ac:dyDescent="0.3"/>
  <cols>
    <col min="1" max="1" width="17.44140625" bestFit="1" customWidth="1"/>
    <col min="2" max="2" width="14.109375" customWidth="1"/>
    <col min="3" max="3" width="13" customWidth="1"/>
    <col min="4" max="4" width="14" bestFit="1" customWidth="1"/>
    <col min="5" max="5" width="13.6640625" customWidth="1"/>
    <col min="6" max="6" width="3.109375" customWidth="1"/>
    <col min="7" max="7" width="41.5546875" bestFit="1" customWidth="1"/>
    <col min="8" max="8" width="12.109375" bestFit="1" customWidth="1"/>
    <col min="9" max="9" width="14.109375" bestFit="1" customWidth="1"/>
  </cols>
  <sheetData>
    <row r="1" spans="1:9" ht="21" x14ac:dyDescent="0.4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21" x14ac:dyDescent="0.4">
      <c r="A2" s="53" t="s">
        <v>151</v>
      </c>
      <c r="B2" s="53"/>
      <c r="C2" s="53"/>
      <c r="D2" s="53"/>
      <c r="E2" s="53"/>
      <c r="F2" s="53"/>
      <c r="G2" s="53"/>
      <c r="H2" s="53"/>
      <c r="I2" s="53"/>
    </row>
    <row r="4" spans="1:9" s="14" customFormat="1" ht="43.2" x14ac:dyDescent="0.3">
      <c r="A4" s="5" t="s">
        <v>30</v>
      </c>
      <c r="B4" s="5" t="s">
        <v>155</v>
      </c>
      <c r="C4" s="5" t="s">
        <v>162</v>
      </c>
      <c r="D4" s="5" t="s">
        <v>161</v>
      </c>
      <c r="E4" s="5" t="s">
        <v>153</v>
      </c>
      <c r="G4" s="52" t="s">
        <v>32</v>
      </c>
      <c r="H4" s="52"/>
      <c r="I4" s="52"/>
    </row>
    <row r="5" spans="1:9" ht="15" x14ac:dyDescent="0.3">
      <c r="A5" s="21" t="s">
        <v>29</v>
      </c>
      <c r="B5" s="22">
        <f>SUMPRODUCT((po_num_25K&lt;&gt;"")/COUNTIF(po_num_25K,po_num_25K&amp;""))</f>
        <v>0</v>
      </c>
      <c r="C5" s="41">
        <f>COUNTIF(vendor_25k,"*")-1</f>
        <v>0</v>
      </c>
      <c r="D5" s="41">
        <f>IF(H14=0,po_count,po_count-H14)</f>
        <v>0</v>
      </c>
      <c r="E5" s="42">
        <f>IF(H14=0,1,D5/po_count)</f>
        <v>1</v>
      </c>
      <c r="F5" s="30"/>
      <c r="G5" s="36" t="s">
        <v>13</v>
      </c>
      <c r="H5" s="37" t="s">
        <v>23</v>
      </c>
      <c r="I5" s="37" t="s">
        <v>26</v>
      </c>
    </row>
    <row r="6" spans="1:9" ht="15" x14ac:dyDescent="0.3">
      <c r="A6" s="21" t="s">
        <v>26</v>
      </c>
      <c r="B6" s="22">
        <f>SUMPRODUCT((vendor_vend_split&lt;&gt;"")/COUNTIF(vendor_vend_split,vendor_vend_split&amp;""))</f>
        <v>0</v>
      </c>
      <c r="C6" s="41">
        <f>COUNTIF(vendor_vend_split,"*")</f>
        <v>0</v>
      </c>
      <c r="D6" s="41">
        <f>IF(I14=0,lines,lines-I14)</f>
        <v>0</v>
      </c>
      <c r="E6" s="42">
        <f>IF(I14=0,1,D6/lines)</f>
        <v>1</v>
      </c>
      <c r="F6" s="30"/>
      <c r="G6" s="21" t="s">
        <v>15</v>
      </c>
      <c r="H6" s="21">
        <f t="shared" ref="H6:H13" si="0">COUNTIF(status_25K,G6)</f>
        <v>0</v>
      </c>
      <c r="I6" s="21">
        <f t="shared" ref="I6:I13" si="1">COUNTIF(status_vendor_splits,G6)</f>
        <v>0</v>
      </c>
    </row>
    <row r="7" spans="1:9" x14ac:dyDescent="0.3">
      <c r="A7" s="23"/>
      <c r="B7" s="24"/>
      <c r="C7" s="25"/>
      <c r="D7" s="25"/>
      <c r="E7" s="26"/>
      <c r="F7" s="30"/>
      <c r="G7" s="21" t="s">
        <v>31</v>
      </c>
      <c r="H7" s="21">
        <f t="shared" si="0"/>
        <v>0</v>
      </c>
      <c r="I7" s="21">
        <f t="shared" si="1"/>
        <v>0</v>
      </c>
    </row>
    <row r="8" spans="1:9" x14ac:dyDescent="0.3">
      <c r="A8" s="21"/>
      <c r="B8" s="41"/>
      <c r="C8" s="41"/>
      <c r="D8" s="41"/>
      <c r="E8" s="27"/>
      <c r="F8" s="30"/>
      <c r="G8" s="21" t="s">
        <v>16</v>
      </c>
      <c r="H8" s="21">
        <f t="shared" si="0"/>
        <v>0</v>
      </c>
      <c r="I8" s="21">
        <f t="shared" si="1"/>
        <v>0</v>
      </c>
    </row>
    <row r="9" spans="1:9" x14ac:dyDescent="0.3">
      <c r="A9" s="21" t="s">
        <v>152</v>
      </c>
      <c r="B9" s="41">
        <f>SUM(B5:B8)</f>
        <v>0</v>
      </c>
      <c r="C9" s="41">
        <f>SUM(C5:C8)</f>
        <v>0</v>
      </c>
      <c r="D9" s="41"/>
      <c r="E9" s="42">
        <f>AVERAGE(E5:E6)</f>
        <v>1</v>
      </c>
      <c r="F9" s="30"/>
      <c r="G9" s="21" t="s">
        <v>17</v>
      </c>
      <c r="H9" s="21">
        <f t="shared" si="0"/>
        <v>0</v>
      </c>
      <c r="I9" s="21">
        <f t="shared" si="1"/>
        <v>0</v>
      </c>
    </row>
    <row r="10" spans="1:9" x14ac:dyDescent="0.3">
      <c r="A10" s="21"/>
      <c r="B10" s="41"/>
      <c r="C10" s="41"/>
      <c r="D10" s="41"/>
      <c r="E10" s="21"/>
      <c r="F10" s="30"/>
      <c r="G10" s="21" t="s">
        <v>18</v>
      </c>
      <c r="H10" s="21">
        <f t="shared" si="0"/>
        <v>0</v>
      </c>
      <c r="I10" s="21">
        <f t="shared" si="1"/>
        <v>0</v>
      </c>
    </row>
    <row r="11" spans="1:9" ht="15.6" x14ac:dyDescent="0.3">
      <c r="A11" s="60" t="s">
        <v>158</v>
      </c>
      <c r="B11" s="61"/>
      <c r="C11" s="61"/>
      <c r="D11" s="62"/>
      <c r="E11" s="48"/>
      <c r="F11" s="30"/>
      <c r="G11" s="21" t="s">
        <v>27</v>
      </c>
      <c r="H11" s="21">
        <f t="shared" si="0"/>
        <v>0</v>
      </c>
      <c r="I11" s="21">
        <f t="shared" si="1"/>
        <v>0</v>
      </c>
    </row>
    <row r="12" spans="1:9" ht="15.6" x14ac:dyDescent="0.3">
      <c r="A12" s="60" t="s">
        <v>165</v>
      </c>
      <c r="B12" s="61"/>
      <c r="C12" s="61"/>
      <c r="D12" s="62"/>
      <c r="E12" s="48"/>
      <c r="F12" s="30"/>
      <c r="G12" s="21" t="s">
        <v>28</v>
      </c>
      <c r="H12" s="21">
        <f t="shared" si="0"/>
        <v>0</v>
      </c>
      <c r="I12" s="21">
        <f t="shared" si="1"/>
        <v>0</v>
      </c>
    </row>
    <row r="13" spans="1:9" x14ac:dyDescent="0.3">
      <c r="A13" s="28"/>
      <c r="B13" s="21"/>
      <c r="C13" s="21"/>
      <c r="D13" s="21"/>
      <c r="E13" s="29"/>
      <c r="F13" s="30"/>
      <c r="G13" s="21" t="s">
        <v>19</v>
      </c>
      <c r="H13" s="21">
        <f t="shared" si="0"/>
        <v>0</v>
      </c>
      <c r="I13" s="21">
        <f t="shared" si="1"/>
        <v>0</v>
      </c>
    </row>
    <row r="14" spans="1:9" x14ac:dyDescent="0.3">
      <c r="A14" s="54" t="s">
        <v>166</v>
      </c>
      <c r="B14" s="55"/>
      <c r="C14" s="55"/>
      <c r="D14" s="55"/>
      <c r="E14" s="56"/>
      <c r="F14" s="30"/>
      <c r="G14" s="40" t="s">
        <v>154</v>
      </c>
      <c r="H14" s="39">
        <f>SUM(H7:H13)</f>
        <v>0</v>
      </c>
      <c r="I14" s="39">
        <f>SUM(I7:I13)</f>
        <v>0</v>
      </c>
    </row>
    <row r="15" spans="1:9" ht="15" customHeight="1" x14ac:dyDescent="0.3">
      <c r="A15" s="57"/>
      <c r="B15" s="58"/>
      <c r="C15" s="58"/>
      <c r="D15" s="58"/>
      <c r="E15" s="59"/>
      <c r="F15" s="43"/>
      <c r="G15" s="46"/>
    </row>
    <row r="16" spans="1:9" ht="15" x14ac:dyDescent="0.3">
      <c r="A16" s="46"/>
      <c r="B16" s="46"/>
      <c r="C16" s="47"/>
      <c r="D16" s="46"/>
      <c r="E16" s="44"/>
      <c r="F16" s="43"/>
      <c r="G16" s="43"/>
    </row>
    <row r="17" spans="5:6" x14ac:dyDescent="0.3">
      <c r="E17" s="45"/>
      <c r="F17" s="43"/>
    </row>
    <row r="18" spans="5:6" x14ac:dyDescent="0.3">
      <c r="E18" s="45"/>
    </row>
    <row r="19" spans="5:6" x14ac:dyDescent="0.3">
      <c r="E19" s="13"/>
    </row>
    <row r="20" spans="5:6" x14ac:dyDescent="0.3">
      <c r="E20" s="38"/>
    </row>
  </sheetData>
  <sheetProtection algorithmName="SHA-512" hashValue="oNobvZXU+GKpDMQLKc4QFEeJS75FeyPAFa7ttG0mF8ZQiI0J2FpFvvM63uZ0sY4tt/dvrQXNJfgxkxnVVwoV8A==" saltValue="WusxYTpxbiZY2nqDF0nwgg==" spinCount="100000" sheet="1" objects="1" scenarios="1" selectLockedCells="1"/>
  <mergeCells count="6">
    <mergeCell ref="A1:I1"/>
    <mergeCell ref="G4:I4"/>
    <mergeCell ref="A2:I2"/>
    <mergeCell ref="A14:E15"/>
    <mergeCell ref="A11:D11"/>
    <mergeCell ref="A12:D12"/>
  </mergeCells>
  <conditionalFormatting sqref="H6:I14">
    <cfRule type="cellIs" dxfId="0" priority="3" operator="equal">
      <formula>0</formula>
    </cfRule>
  </conditionalFormatting>
  <dataValidations count="1">
    <dataValidation type="list" allowBlank="1" showInputMessage="1" showErrorMessage="1" sqref="A1">
      <formula1>entity_names</formula1>
    </dataValidation>
  </dataValidations>
  <pageMargins left="0.7" right="0.7" top="0.75" bottom="0.75" header="0.3" footer="0.3"/>
  <pageSetup paperSize="5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9"/>
  <sheetViews>
    <sheetView workbookViewId="0">
      <pane xSplit="2" ySplit="1" topLeftCell="G2" activePane="bottomRight" state="frozen"/>
      <selection activeCell="E2" sqref="E2:E2001"/>
      <selection pane="topRight" activeCell="E2" sqref="E2:E2001"/>
      <selection pane="bottomLeft" activeCell="E2" sqref="E2:E2001"/>
      <selection pane="bottomRight" activeCell="M1" sqref="M1"/>
    </sheetView>
  </sheetViews>
  <sheetFormatPr defaultColWidth="9.109375" defaultRowHeight="14.4" x14ac:dyDescent="0.3"/>
  <cols>
    <col min="1" max="1" width="21" style="1" customWidth="1"/>
    <col min="2" max="2" width="22.6640625" style="1" customWidth="1"/>
    <col min="3" max="3" width="7" style="1" bestFit="1" customWidth="1"/>
    <col min="4" max="4" width="8.6640625" style="1" bestFit="1" customWidth="1"/>
    <col min="5" max="5" width="17.88671875" style="1" customWidth="1"/>
    <col min="6" max="6" width="11" style="1" bestFit="1" customWidth="1"/>
    <col min="7" max="7" width="11.109375" style="1" bestFit="1" customWidth="1"/>
    <col min="8" max="9" width="11.109375" style="1" customWidth="1"/>
    <col min="10" max="10" width="12.6640625" style="1" bestFit="1" customWidth="1"/>
    <col min="11" max="11" width="26.33203125" style="1" bestFit="1" customWidth="1"/>
    <col min="12" max="12" width="16.44140625" style="1" bestFit="1" customWidth="1"/>
    <col min="13" max="13" width="13" style="2" bestFit="1" customWidth="1"/>
    <col min="14" max="16384" width="9.109375" style="1"/>
  </cols>
  <sheetData>
    <row r="1" spans="1:13" s="5" customFormat="1" ht="28.8" x14ac:dyDescent="0.3">
      <c r="A1" s="5" t="s">
        <v>13</v>
      </c>
      <c r="B1" s="5" t="s">
        <v>14</v>
      </c>
      <c r="C1" s="5" t="s">
        <v>0</v>
      </c>
      <c r="D1" s="5" t="s">
        <v>1</v>
      </c>
      <c r="E1" s="49" t="s">
        <v>2</v>
      </c>
      <c r="F1" s="5" t="s">
        <v>3</v>
      </c>
      <c r="G1" s="5" t="s">
        <v>4</v>
      </c>
      <c r="H1" s="5" t="s">
        <v>163</v>
      </c>
      <c r="I1" s="5" t="s">
        <v>164</v>
      </c>
      <c r="J1" s="5" t="s">
        <v>5</v>
      </c>
      <c r="K1" s="5" t="s">
        <v>6</v>
      </c>
      <c r="L1" s="5" t="s">
        <v>7</v>
      </c>
      <c r="M1" s="5" t="s">
        <v>11</v>
      </c>
    </row>
    <row r="2" spans="1:13" x14ac:dyDescent="0.3">
      <c r="B2" s="6"/>
      <c r="C2"/>
      <c r="D2"/>
      <c r="E2"/>
      <c r="F2"/>
      <c r="G2"/>
      <c r="H2"/>
      <c r="I2"/>
      <c r="J2"/>
      <c r="K2"/>
      <c r="L2"/>
      <c r="M2"/>
    </row>
    <row r="3" spans="1:13" x14ac:dyDescent="0.3">
      <c r="B3" s="6"/>
      <c r="C3"/>
      <c r="D3"/>
      <c r="E3"/>
      <c r="F3" s="3"/>
      <c r="G3"/>
      <c r="H3"/>
      <c r="I3"/>
      <c r="J3"/>
      <c r="K3"/>
      <c r="L3"/>
      <c r="M3"/>
    </row>
    <row r="4" spans="1:13" x14ac:dyDescent="0.3">
      <c r="B4" s="6"/>
      <c r="C4"/>
      <c r="D4"/>
      <c r="E4"/>
      <c r="F4" s="3"/>
      <c r="G4"/>
      <c r="H4"/>
      <c r="I4"/>
      <c r="J4"/>
      <c r="K4"/>
      <c r="L4"/>
      <c r="M4"/>
    </row>
    <row r="5" spans="1:13" x14ac:dyDescent="0.3">
      <c r="B5" s="6"/>
      <c r="C5"/>
      <c r="D5"/>
      <c r="E5"/>
      <c r="F5" s="3"/>
      <c r="G5"/>
      <c r="H5"/>
      <c r="I5"/>
      <c r="J5"/>
      <c r="K5"/>
      <c r="L5"/>
      <c r="M5"/>
    </row>
    <row r="6" spans="1:13" x14ac:dyDescent="0.3">
      <c r="B6" s="6"/>
      <c r="C6"/>
      <c r="D6"/>
      <c r="E6"/>
      <c r="F6" s="3"/>
      <c r="G6"/>
      <c r="H6"/>
      <c r="I6"/>
      <c r="J6"/>
      <c r="K6"/>
      <c r="L6"/>
      <c r="M6"/>
    </row>
    <row r="7" spans="1:13" x14ac:dyDescent="0.3">
      <c r="B7" s="6"/>
      <c r="C7" s="6"/>
      <c r="D7" s="6"/>
      <c r="E7" s="10"/>
      <c r="F7" s="7"/>
      <c r="G7" s="6"/>
      <c r="H7" s="6"/>
      <c r="I7" s="6"/>
      <c r="J7" s="6"/>
      <c r="K7" s="6"/>
      <c r="L7" s="6"/>
      <c r="M7" s="8"/>
    </row>
    <row r="8" spans="1:13" x14ac:dyDescent="0.3">
      <c r="B8" s="6"/>
      <c r="C8" s="6"/>
      <c r="D8" s="6"/>
      <c r="E8" s="10"/>
      <c r="F8" s="7"/>
      <c r="G8" s="6"/>
      <c r="H8" s="6"/>
      <c r="I8" s="6"/>
      <c r="J8" s="6"/>
      <c r="K8" s="6"/>
      <c r="L8" s="6"/>
      <c r="M8" s="8"/>
    </row>
    <row r="9" spans="1:13" x14ac:dyDescent="0.3">
      <c r="B9" s="6"/>
      <c r="C9" s="6"/>
      <c r="D9" s="6"/>
      <c r="E9" s="10"/>
      <c r="F9" s="7"/>
      <c r="G9" s="6"/>
      <c r="H9" s="6"/>
      <c r="I9" s="6"/>
      <c r="J9" s="6"/>
      <c r="K9" s="6"/>
      <c r="L9" s="6"/>
      <c r="M9" s="8"/>
    </row>
    <row r="10" spans="1:13" x14ac:dyDescent="0.3">
      <c r="B10" s="6"/>
      <c r="C10" s="6"/>
      <c r="D10" s="6"/>
      <c r="E10" s="10"/>
      <c r="F10" s="7"/>
      <c r="G10" s="6"/>
      <c r="H10" s="6"/>
      <c r="I10" s="6"/>
      <c r="J10" s="6"/>
      <c r="K10" s="6"/>
      <c r="L10" s="6"/>
      <c r="M10" s="8"/>
    </row>
    <row r="11" spans="1:13" x14ac:dyDescent="0.3">
      <c r="B11" s="6"/>
      <c r="C11" s="6"/>
      <c r="D11" s="6"/>
      <c r="E11" s="10"/>
      <c r="F11" s="7"/>
      <c r="G11" s="6"/>
      <c r="H11" s="6"/>
      <c r="I11" s="6"/>
      <c r="J11" s="6"/>
      <c r="K11" s="6"/>
      <c r="L11" s="6"/>
      <c r="M11" s="8"/>
    </row>
    <row r="12" spans="1:13" x14ac:dyDescent="0.3">
      <c r="B12" s="6"/>
      <c r="C12" s="6"/>
      <c r="D12" s="6"/>
      <c r="E12" s="10"/>
      <c r="F12" s="7"/>
      <c r="G12" s="6"/>
      <c r="H12" s="6"/>
      <c r="I12" s="6"/>
      <c r="J12" s="6"/>
      <c r="K12" s="6"/>
      <c r="L12" s="6"/>
      <c r="M12" s="8"/>
    </row>
    <row r="13" spans="1:13" x14ac:dyDescent="0.3">
      <c r="B13" s="6"/>
      <c r="C13" s="6"/>
      <c r="D13" s="6"/>
      <c r="E13" s="10"/>
      <c r="F13" s="7"/>
      <c r="G13" s="6"/>
      <c r="H13" s="6"/>
      <c r="I13" s="6"/>
      <c r="J13" s="6"/>
      <c r="K13" s="6"/>
      <c r="L13" s="6"/>
      <c r="M13" s="8"/>
    </row>
    <row r="14" spans="1:13" x14ac:dyDescent="0.3">
      <c r="B14" s="6"/>
      <c r="C14" s="6"/>
      <c r="D14" s="6"/>
      <c r="E14" s="10"/>
      <c r="F14" s="7"/>
      <c r="G14" s="6"/>
      <c r="H14" s="6"/>
      <c r="I14" s="6"/>
      <c r="J14" s="6"/>
      <c r="K14" s="6"/>
      <c r="L14" s="6"/>
      <c r="M14" s="8"/>
    </row>
    <row r="15" spans="1:13" x14ac:dyDescent="0.3">
      <c r="B15" s="9"/>
      <c r="C15" s="6"/>
      <c r="D15" s="6"/>
      <c r="E15" s="10"/>
      <c r="F15" s="7"/>
      <c r="G15" s="6"/>
      <c r="H15" s="6"/>
      <c r="I15" s="6"/>
      <c r="J15" s="6"/>
      <c r="K15" s="6"/>
      <c r="L15" s="6"/>
      <c r="M15" s="8"/>
    </row>
    <row r="16" spans="1:13" x14ac:dyDescent="0.3">
      <c r="B16" s="9"/>
      <c r="C16" s="6"/>
      <c r="D16" s="6"/>
      <c r="E16" s="10"/>
      <c r="F16" s="7"/>
      <c r="G16" s="6"/>
      <c r="H16" s="6"/>
      <c r="I16" s="6"/>
      <c r="J16" s="6"/>
      <c r="K16" s="6"/>
      <c r="L16" s="6"/>
      <c r="M16" s="8"/>
    </row>
    <row r="17" spans="2:13" x14ac:dyDescent="0.3">
      <c r="B17" s="9"/>
      <c r="C17" s="6"/>
      <c r="D17" s="6"/>
      <c r="E17" s="10"/>
      <c r="F17" s="7"/>
      <c r="G17" s="6"/>
      <c r="H17" s="6"/>
      <c r="I17" s="6"/>
      <c r="J17" s="6"/>
      <c r="K17" s="6"/>
      <c r="L17" s="6"/>
      <c r="M17" s="8"/>
    </row>
    <row r="18" spans="2:13" x14ac:dyDescent="0.3">
      <c r="B18" s="9"/>
      <c r="C18" s="6"/>
      <c r="D18" s="6"/>
      <c r="E18" s="10"/>
      <c r="F18" s="7"/>
      <c r="G18" s="6"/>
      <c r="H18" s="6"/>
      <c r="I18" s="6"/>
      <c r="J18" s="6"/>
      <c r="K18" s="6"/>
      <c r="L18" s="6"/>
      <c r="M18" s="8"/>
    </row>
    <row r="19" spans="2:13" x14ac:dyDescent="0.3">
      <c r="B19" s="9"/>
      <c r="C19" s="6"/>
      <c r="D19" s="6"/>
      <c r="E19" s="10"/>
      <c r="F19" s="7"/>
      <c r="G19" s="6"/>
      <c r="H19" s="6"/>
      <c r="I19" s="6"/>
      <c r="J19" s="6"/>
      <c r="K19" s="6"/>
      <c r="L19" s="6"/>
      <c r="M19" s="8"/>
    </row>
    <row r="20" spans="2:13" x14ac:dyDescent="0.3">
      <c r="B20" s="9"/>
      <c r="C20" s="6"/>
      <c r="D20" s="6"/>
      <c r="E20" s="10"/>
      <c r="F20" s="7"/>
      <c r="G20" s="6"/>
      <c r="H20" s="6"/>
      <c r="I20" s="6"/>
      <c r="J20" s="6"/>
      <c r="K20" s="6"/>
      <c r="L20" s="6"/>
      <c r="M20" s="8"/>
    </row>
    <row r="21" spans="2:13" x14ac:dyDescent="0.3">
      <c r="B21" s="6"/>
      <c r="C21" s="6"/>
      <c r="D21" s="6"/>
      <c r="E21" s="10"/>
      <c r="F21" s="7"/>
      <c r="G21" s="6"/>
      <c r="H21" s="6"/>
      <c r="I21" s="6"/>
      <c r="J21" s="6"/>
      <c r="K21" s="6"/>
      <c r="L21" s="6"/>
      <c r="M21" s="8"/>
    </row>
    <row r="22" spans="2:13" x14ac:dyDescent="0.3">
      <c r="B22" s="6"/>
      <c r="C22" s="6"/>
      <c r="D22" s="6"/>
      <c r="E22" s="10"/>
      <c r="F22" s="7"/>
      <c r="G22" s="6"/>
      <c r="H22" s="6"/>
      <c r="I22" s="6"/>
      <c r="J22" s="6"/>
      <c r="K22" s="6"/>
      <c r="L22" s="6"/>
      <c r="M22" s="8"/>
    </row>
    <row r="23" spans="2:13" x14ac:dyDescent="0.3">
      <c r="B23" s="6"/>
      <c r="C23" s="6"/>
      <c r="D23" s="6"/>
      <c r="E23" s="10"/>
      <c r="F23" s="7"/>
      <c r="G23" s="6"/>
      <c r="H23" s="6"/>
      <c r="I23" s="6"/>
      <c r="J23" s="6"/>
      <c r="K23" s="6"/>
      <c r="L23" s="6"/>
      <c r="M23" s="8"/>
    </row>
    <row r="24" spans="2:13" x14ac:dyDescent="0.3">
      <c r="B24" s="6"/>
      <c r="C24" s="6"/>
      <c r="D24" s="6"/>
      <c r="E24" s="10"/>
      <c r="F24" s="7"/>
      <c r="G24" s="6"/>
      <c r="H24" s="6"/>
      <c r="I24" s="6"/>
      <c r="J24" s="6"/>
      <c r="K24" s="6"/>
      <c r="L24" s="6"/>
      <c r="M24" s="8"/>
    </row>
    <row r="25" spans="2:13" x14ac:dyDescent="0.3">
      <c r="B25" s="6"/>
      <c r="C25" s="6"/>
      <c r="D25" s="6"/>
      <c r="E25" s="10"/>
      <c r="F25" s="7"/>
      <c r="G25" s="6"/>
      <c r="H25" s="6"/>
      <c r="I25" s="6"/>
      <c r="J25" s="6"/>
      <c r="K25" s="6"/>
      <c r="L25" s="6"/>
      <c r="M25" s="8"/>
    </row>
    <row r="26" spans="2:13" x14ac:dyDescent="0.3">
      <c r="B26" s="6"/>
      <c r="C26" s="6"/>
      <c r="D26" s="6"/>
      <c r="E26" s="10"/>
      <c r="F26" s="7"/>
      <c r="G26" s="6"/>
      <c r="H26" s="6"/>
      <c r="I26" s="6"/>
      <c r="J26" s="6"/>
      <c r="K26" s="6"/>
      <c r="L26" s="6"/>
      <c r="M26" s="8"/>
    </row>
    <row r="27" spans="2:13" x14ac:dyDescent="0.3">
      <c r="B27" s="6"/>
      <c r="C27" s="6"/>
      <c r="D27" s="6"/>
      <c r="E27" s="10"/>
      <c r="F27" s="7"/>
      <c r="G27" s="6"/>
      <c r="H27" s="6"/>
      <c r="I27" s="6"/>
      <c r="J27" s="6"/>
      <c r="K27" s="6"/>
      <c r="L27" s="6"/>
      <c r="M27" s="8"/>
    </row>
    <row r="28" spans="2:13" x14ac:dyDescent="0.3">
      <c r="B28" s="6"/>
      <c r="C28" s="6"/>
      <c r="D28" s="6"/>
      <c r="E28" s="10"/>
      <c r="F28" s="7"/>
      <c r="G28" s="6"/>
      <c r="H28" s="6"/>
      <c r="I28" s="6"/>
      <c r="J28" s="6"/>
      <c r="K28" s="6"/>
      <c r="L28" s="6"/>
      <c r="M28" s="8"/>
    </row>
    <row r="29" spans="2:13" x14ac:dyDescent="0.3">
      <c r="B29" s="6"/>
      <c r="C29" s="6"/>
      <c r="D29" s="6"/>
      <c r="E29" s="10"/>
      <c r="F29" s="7"/>
      <c r="G29" s="6"/>
      <c r="H29" s="6"/>
      <c r="I29" s="6"/>
      <c r="J29" s="6"/>
      <c r="K29" s="6"/>
      <c r="L29" s="6"/>
      <c r="M29" s="8"/>
    </row>
    <row r="30" spans="2:13" x14ac:dyDescent="0.3">
      <c r="B30" s="6"/>
      <c r="C30" s="6"/>
      <c r="D30" s="6"/>
      <c r="E30" s="10"/>
      <c r="F30" s="7"/>
      <c r="G30" s="6"/>
      <c r="H30" s="6"/>
      <c r="I30" s="6"/>
      <c r="J30" s="6"/>
      <c r="K30" s="6"/>
      <c r="L30" s="6"/>
      <c r="M30" s="8"/>
    </row>
    <row r="31" spans="2:13" x14ac:dyDescent="0.3">
      <c r="B31" s="6"/>
      <c r="C31" s="6"/>
      <c r="D31" s="6"/>
      <c r="E31" s="10"/>
      <c r="F31" s="7"/>
      <c r="G31" s="6"/>
      <c r="H31" s="6"/>
      <c r="I31" s="6"/>
      <c r="J31" s="6"/>
      <c r="K31" s="6"/>
      <c r="L31" s="6"/>
      <c r="M31" s="8"/>
    </row>
    <row r="32" spans="2:13" x14ac:dyDescent="0.3">
      <c r="B32" s="6"/>
      <c r="C32" s="6"/>
      <c r="D32" s="6"/>
      <c r="E32" s="10"/>
      <c r="F32" s="7"/>
      <c r="G32" s="6"/>
      <c r="H32" s="6"/>
      <c r="I32" s="6"/>
      <c r="J32" s="6"/>
      <c r="K32" s="6"/>
      <c r="L32" s="6"/>
      <c r="M32" s="8"/>
    </row>
    <row r="33" spans="2:13" x14ac:dyDescent="0.3">
      <c r="B33" s="6"/>
      <c r="C33" s="6"/>
      <c r="D33" s="6"/>
      <c r="E33" s="10"/>
      <c r="F33" s="7"/>
      <c r="G33" s="6"/>
      <c r="H33" s="6"/>
      <c r="I33" s="6"/>
      <c r="J33" s="6"/>
      <c r="K33" s="6"/>
      <c r="L33" s="6"/>
      <c r="M33" s="8"/>
    </row>
    <row r="34" spans="2:13" x14ac:dyDescent="0.3">
      <c r="B34" s="6"/>
      <c r="C34" s="6"/>
      <c r="D34" s="6"/>
      <c r="E34" s="10"/>
      <c r="F34" s="7"/>
      <c r="G34" s="6"/>
      <c r="H34" s="6"/>
      <c r="I34" s="6"/>
      <c r="J34" s="6"/>
      <c r="K34" s="6"/>
      <c r="L34" s="6"/>
      <c r="M34" s="8"/>
    </row>
    <row r="35" spans="2:13" x14ac:dyDescent="0.3">
      <c r="B35" s="6"/>
      <c r="C35" s="6"/>
      <c r="D35" s="6"/>
      <c r="E35" s="10"/>
      <c r="F35" s="7"/>
      <c r="G35" s="6"/>
      <c r="H35" s="6"/>
      <c r="I35" s="6"/>
      <c r="J35" s="6"/>
      <c r="K35" s="6"/>
      <c r="L35" s="6"/>
      <c r="M35" s="8"/>
    </row>
    <row r="36" spans="2:13" x14ac:dyDescent="0.3">
      <c r="B36" s="6"/>
      <c r="C36" s="6"/>
      <c r="D36" s="6"/>
      <c r="E36" s="10"/>
      <c r="F36" s="7"/>
      <c r="G36" s="6"/>
      <c r="H36" s="6"/>
      <c r="I36" s="6"/>
      <c r="J36" s="6"/>
      <c r="K36" s="6"/>
      <c r="L36" s="6"/>
      <c r="M36" s="8"/>
    </row>
    <row r="37" spans="2:13" x14ac:dyDescent="0.3">
      <c r="B37" s="6"/>
      <c r="C37" s="6"/>
      <c r="D37" s="6"/>
      <c r="E37" s="10"/>
      <c r="F37" s="7"/>
      <c r="G37" s="6"/>
      <c r="H37" s="6"/>
      <c r="I37" s="6"/>
      <c r="J37" s="6"/>
      <c r="K37" s="6"/>
      <c r="L37" s="6"/>
      <c r="M37" s="8"/>
    </row>
    <row r="38" spans="2:13" x14ac:dyDescent="0.3">
      <c r="B38" s="6"/>
      <c r="C38" s="6"/>
      <c r="D38" s="6"/>
      <c r="E38" s="10"/>
      <c r="F38" s="7"/>
      <c r="G38" s="6"/>
      <c r="H38" s="6"/>
      <c r="I38" s="6"/>
      <c r="J38" s="6"/>
      <c r="K38" s="6"/>
      <c r="L38" s="6"/>
      <c r="M38" s="8"/>
    </row>
    <row r="39" spans="2:13" x14ac:dyDescent="0.3">
      <c r="B39" s="6"/>
      <c r="C39" s="6"/>
      <c r="D39" s="6"/>
      <c r="E39" s="10"/>
      <c r="F39" s="7"/>
      <c r="G39" s="6"/>
      <c r="H39" s="6"/>
      <c r="I39" s="6"/>
      <c r="J39" s="6"/>
      <c r="K39" s="6"/>
      <c r="L39" s="6"/>
      <c r="M39" s="8"/>
    </row>
    <row r="40" spans="2:13" x14ac:dyDescent="0.3">
      <c r="B40" s="6"/>
      <c r="C40" s="6"/>
      <c r="D40" s="6"/>
      <c r="E40" s="10"/>
      <c r="F40" s="7"/>
      <c r="G40" s="6"/>
      <c r="H40" s="6"/>
      <c r="I40" s="6"/>
      <c r="J40" s="6"/>
      <c r="K40" s="6"/>
      <c r="L40" s="6"/>
      <c r="M40" s="8"/>
    </row>
    <row r="41" spans="2:13" x14ac:dyDescent="0.3">
      <c r="B41" s="6"/>
      <c r="C41" s="6"/>
      <c r="D41" s="6"/>
      <c r="E41" s="10"/>
      <c r="F41" s="7"/>
      <c r="G41" s="6"/>
      <c r="H41" s="6"/>
      <c r="I41" s="6"/>
      <c r="J41" s="6"/>
      <c r="K41" s="6"/>
      <c r="L41" s="6"/>
      <c r="M41" s="8"/>
    </row>
    <row r="42" spans="2:13" s="31" customFormat="1" x14ac:dyDescent="0.3">
      <c r="B42" s="32"/>
      <c r="C42" s="32"/>
      <c r="D42" s="32"/>
      <c r="E42" s="33"/>
      <c r="F42" s="34"/>
      <c r="G42" s="32"/>
      <c r="H42" s="32"/>
      <c r="I42" s="32"/>
      <c r="J42" s="32"/>
      <c r="K42" s="32"/>
      <c r="L42" s="32"/>
      <c r="M42" s="35"/>
    </row>
    <row r="43" spans="2:13" s="31" customFormat="1" x14ac:dyDescent="0.3">
      <c r="B43" s="32"/>
      <c r="C43" s="32"/>
      <c r="D43" s="32"/>
      <c r="E43" s="33"/>
      <c r="F43" s="34"/>
      <c r="G43" s="32"/>
      <c r="H43" s="32"/>
      <c r="I43" s="32"/>
      <c r="J43" s="32"/>
      <c r="K43" s="32"/>
      <c r="L43" s="32"/>
      <c r="M43" s="35"/>
    </row>
    <row r="44" spans="2:13" s="31" customFormat="1" x14ac:dyDescent="0.3">
      <c r="B44" s="32"/>
      <c r="C44" s="32"/>
      <c r="D44" s="32"/>
      <c r="E44" s="33"/>
      <c r="F44" s="34"/>
      <c r="G44" s="32"/>
      <c r="H44" s="32"/>
      <c r="I44" s="32"/>
      <c r="J44" s="32"/>
      <c r="K44" s="32"/>
      <c r="L44" s="32"/>
      <c r="M44" s="35"/>
    </row>
    <row r="45" spans="2:13" s="31" customFormat="1" x14ac:dyDescent="0.3">
      <c r="B45" s="32"/>
      <c r="C45" s="32"/>
      <c r="D45" s="32"/>
      <c r="E45" s="33"/>
      <c r="F45" s="34"/>
      <c r="G45" s="32"/>
      <c r="H45" s="32"/>
      <c r="I45" s="32"/>
      <c r="J45" s="32"/>
      <c r="K45" s="32"/>
      <c r="L45" s="32"/>
      <c r="M45" s="35"/>
    </row>
    <row r="46" spans="2:13" s="31" customFormat="1" x14ac:dyDescent="0.3">
      <c r="B46" s="32"/>
      <c r="C46" s="32"/>
      <c r="D46" s="32"/>
      <c r="E46" s="33"/>
      <c r="F46" s="34"/>
      <c r="G46" s="32"/>
      <c r="H46" s="32"/>
      <c r="I46" s="32"/>
      <c r="J46" s="32"/>
      <c r="K46" s="32"/>
      <c r="L46" s="32"/>
      <c r="M46" s="35"/>
    </row>
    <row r="47" spans="2:13" s="31" customFormat="1" x14ac:dyDescent="0.3">
      <c r="B47" s="32"/>
      <c r="C47" s="32"/>
      <c r="D47" s="32"/>
      <c r="E47" s="33"/>
      <c r="F47" s="34"/>
      <c r="G47" s="32"/>
      <c r="H47" s="32"/>
      <c r="I47" s="32"/>
      <c r="J47" s="32"/>
      <c r="K47" s="32"/>
      <c r="L47" s="32"/>
      <c r="M47" s="35"/>
    </row>
    <row r="48" spans="2:13" s="31" customFormat="1" x14ac:dyDescent="0.3">
      <c r="B48" s="32"/>
      <c r="C48" s="32"/>
      <c r="D48" s="32"/>
      <c r="E48" s="33"/>
      <c r="F48" s="34"/>
      <c r="G48" s="32"/>
      <c r="H48" s="32"/>
      <c r="I48" s="32"/>
      <c r="J48" s="32"/>
      <c r="K48" s="32"/>
      <c r="L48" s="32"/>
      <c r="M48" s="35"/>
    </row>
    <row r="49" spans="2:13" s="31" customFormat="1" x14ac:dyDescent="0.3">
      <c r="B49" s="32"/>
      <c r="C49" s="32"/>
      <c r="D49" s="32"/>
      <c r="E49" s="33"/>
      <c r="F49" s="34"/>
      <c r="G49" s="32"/>
      <c r="H49" s="32"/>
      <c r="I49" s="32"/>
      <c r="J49" s="32"/>
      <c r="K49" s="32"/>
      <c r="L49" s="32"/>
      <c r="M49" s="35"/>
    </row>
    <row r="50" spans="2:13" s="31" customFormat="1" x14ac:dyDescent="0.3">
      <c r="B50" s="32"/>
      <c r="C50" s="32"/>
      <c r="D50" s="32"/>
      <c r="E50" s="33"/>
      <c r="F50" s="34"/>
      <c r="G50" s="32"/>
      <c r="H50" s="32"/>
      <c r="I50" s="32"/>
      <c r="J50" s="32"/>
      <c r="K50" s="32"/>
      <c r="L50" s="32"/>
      <c r="M50" s="35"/>
    </row>
    <row r="51" spans="2:13" s="31" customFormat="1" x14ac:dyDescent="0.3">
      <c r="B51" s="32"/>
      <c r="C51" s="32"/>
      <c r="D51" s="32"/>
      <c r="E51" s="33"/>
      <c r="F51" s="34"/>
      <c r="G51" s="32"/>
      <c r="H51" s="32"/>
      <c r="I51" s="32"/>
      <c r="J51" s="32"/>
      <c r="K51" s="32"/>
      <c r="L51" s="32"/>
      <c r="M51" s="35"/>
    </row>
    <row r="52" spans="2:13" s="31" customFormat="1" x14ac:dyDescent="0.3">
      <c r="B52" s="32"/>
      <c r="C52" s="32"/>
      <c r="D52" s="32"/>
      <c r="E52" s="33"/>
      <c r="F52" s="34"/>
      <c r="G52" s="32"/>
      <c r="H52" s="32"/>
      <c r="I52" s="32"/>
      <c r="J52" s="32"/>
      <c r="K52" s="32"/>
      <c r="L52" s="32"/>
      <c r="M52" s="35"/>
    </row>
    <row r="53" spans="2:13" s="31" customFormat="1" x14ac:dyDescent="0.3">
      <c r="B53" s="32"/>
      <c r="C53" s="32"/>
      <c r="D53" s="32"/>
      <c r="E53" s="33"/>
      <c r="F53" s="34"/>
      <c r="G53" s="32"/>
      <c r="H53" s="32"/>
      <c r="I53" s="32"/>
      <c r="J53" s="32"/>
      <c r="K53" s="32"/>
      <c r="L53" s="32"/>
      <c r="M53" s="35"/>
    </row>
    <row r="54" spans="2:13" s="31" customFormat="1" x14ac:dyDescent="0.3">
      <c r="B54" s="32"/>
      <c r="C54" s="32"/>
      <c r="D54" s="32"/>
      <c r="E54" s="33"/>
      <c r="F54" s="34"/>
      <c r="G54" s="32"/>
      <c r="H54" s="32"/>
      <c r="I54" s="32"/>
      <c r="J54" s="32"/>
      <c r="K54" s="32"/>
      <c r="L54" s="32"/>
      <c r="M54" s="35"/>
    </row>
    <row r="55" spans="2:13" s="31" customFormat="1" x14ac:dyDescent="0.3">
      <c r="B55" s="32"/>
      <c r="C55" s="32"/>
      <c r="D55" s="32"/>
      <c r="E55" s="33"/>
      <c r="F55" s="34"/>
      <c r="G55" s="32"/>
      <c r="H55" s="32"/>
      <c r="I55" s="32"/>
      <c r="J55" s="32"/>
      <c r="K55" s="32"/>
      <c r="L55" s="32"/>
      <c r="M55" s="35"/>
    </row>
    <row r="56" spans="2:13" s="31" customFormat="1" x14ac:dyDescent="0.3">
      <c r="B56" s="32"/>
      <c r="C56" s="32"/>
      <c r="D56" s="32"/>
      <c r="E56" s="33"/>
      <c r="F56" s="34"/>
      <c r="G56" s="32"/>
      <c r="H56" s="32"/>
      <c r="I56" s="32"/>
      <c r="J56" s="32"/>
      <c r="K56" s="32"/>
      <c r="L56" s="32"/>
      <c r="M56" s="35"/>
    </row>
    <row r="57" spans="2:13" s="31" customFormat="1" x14ac:dyDescent="0.3">
      <c r="B57" s="32"/>
      <c r="C57" s="32"/>
      <c r="D57" s="32"/>
      <c r="E57" s="33"/>
      <c r="F57" s="34"/>
      <c r="G57" s="32"/>
      <c r="H57" s="32"/>
      <c r="I57" s="32"/>
      <c r="J57" s="32"/>
      <c r="K57" s="32"/>
      <c r="L57" s="32"/>
      <c r="M57" s="35"/>
    </row>
    <row r="58" spans="2:13" s="31" customFormat="1" x14ac:dyDescent="0.3">
      <c r="B58" s="32"/>
      <c r="C58" s="32"/>
      <c r="D58" s="32"/>
      <c r="E58" s="33"/>
      <c r="F58" s="34"/>
      <c r="G58" s="32"/>
      <c r="H58" s="32"/>
      <c r="I58" s="32"/>
      <c r="J58" s="32"/>
      <c r="K58" s="32"/>
      <c r="L58" s="32"/>
      <c r="M58" s="35"/>
    </row>
    <row r="59" spans="2:13" s="31" customFormat="1" x14ac:dyDescent="0.3">
      <c r="B59" s="32"/>
      <c r="C59" s="32"/>
      <c r="D59" s="32"/>
      <c r="E59" s="33"/>
      <c r="F59" s="34"/>
      <c r="G59" s="32"/>
      <c r="H59" s="32"/>
      <c r="I59" s="32"/>
      <c r="J59" s="32"/>
      <c r="K59" s="32"/>
      <c r="L59" s="32"/>
      <c r="M59" s="35"/>
    </row>
    <row r="60" spans="2:13" s="31" customFormat="1" x14ac:dyDescent="0.3">
      <c r="B60" s="32"/>
      <c r="C60" s="32"/>
      <c r="D60" s="32"/>
      <c r="E60" s="33"/>
      <c r="F60" s="34"/>
      <c r="G60" s="32"/>
      <c r="H60" s="32"/>
      <c r="I60" s="32"/>
      <c r="J60" s="32"/>
      <c r="K60" s="32"/>
      <c r="L60" s="32"/>
      <c r="M60" s="35"/>
    </row>
    <row r="61" spans="2:13" s="31" customFormat="1" x14ac:dyDescent="0.3">
      <c r="B61" s="32"/>
      <c r="C61" s="32"/>
      <c r="D61" s="32"/>
      <c r="E61" s="33"/>
      <c r="F61" s="34"/>
      <c r="G61" s="32"/>
      <c r="H61" s="32"/>
      <c r="I61" s="32"/>
      <c r="J61" s="32"/>
      <c r="K61" s="32"/>
      <c r="L61" s="32"/>
      <c r="M61" s="35"/>
    </row>
    <row r="62" spans="2:13" s="31" customFormat="1" x14ac:dyDescent="0.3">
      <c r="B62" s="32"/>
      <c r="C62" s="32"/>
      <c r="D62" s="32"/>
      <c r="E62" s="33"/>
      <c r="F62" s="34"/>
      <c r="G62" s="32"/>
      <c r="H62" s="32"/>
      <c r="I62" s="32"/>
      <c r="J62" s="32"/>
      <c r="K62" s="32"/>
      <c r="L62" s="32"/>
      <c r="M62" s="35"/>
    </row>
    <row r="63" spans="2:13" s="31" customFormat="1" x14ac:dyDescent="0.3">
      <c r="B63" s="32"/>
      <c r="C63" s="32"/>
      <c r="D63" s="32"/>
      <c r="E63" s="33"/>
      <c r="F63" s="34"/>
      <c r="G63" s="32"/>
      <c r="H63" s="32"/>
      <c r="I63" s="32"/>
      <c r="J63" s="32"/>
      <c r="K63" s="32"/>
      <c r="L63" s="32"/>
      <c r="M63" s="35"/>
    </row>
    <row r="64" spans="2:13" s="31" customFormat="1" x14ac:dyDescent="0.3">
      <c r="B64" s="32"/>
      <c r="C64" s="32"/>
      <c r="D64" s="32"/>
      <c r="E64" s="33"/>
      <c r="F64" s="34"/>
      <c r="G64" s="32"/>
      <c r="H64" s="32"/>
      <c r="I64" s="32"/>
      <c r="J64" s="32"/>
      <c r="K64" s="32"/>
      <c r="L64" s="32"/>
      <c r="M64" s="35"/>
    </row>
    <row r="65" spans="2:13" s="31" customFormat="1" x14ac:dyDescent="0.3">
      <c r="B65" s="32"/>
      <c r="C65" s="32"/>
      <c r="D65" s="32"/>
      <c r="E65" s="33"/>
      <c r="F65" s="34"/>
      <c r="G65" s="32"/>
      <c r="H65" s="32"/>
      <c r="I65" s="32"/>
      <c r="J65" s="32"/>
      <c r="K65" s="32"/>
      <c r="L65" s="32"/>
      <c r="M65" s="35"/>
    </row>
    <row r="66" spans="2:13" s="31" customFormat="1" x14ac:dyDescent="0.3">
      <c r="B66" s="32"/>
      <c r="C66" s="32"/>
      <c r="D66" s="32"/>
      <c r="E66" s="33"/>
      <c r="F66" s="34"/>
      <c r="G66" s="32"/>
      <c r="H66" s="32"/>
      <c r="I66" s="32"/>
      <c r="J66" s="32"/>
      <c r="K66" s="32"/>
      <c r="L66" s="32"/>
      <c r="M66" s="35"/>
    </row>
    <row r="67" spans="2:13" s="31" customFormat="1" x14ac:dyDescent="0.3">
      <c r="B67" s="32"/>
      <c r="C67" s="32"/>
      <c r="D67" s="32"/>
      <c r="E67" s="33"/>
      <c r="F67" s="34"/>
      <c r="G67" s="32"/>
      <c r="H67" s="32"/>
      <c r="I67" s="32"/>
      <c r="J67" s="32"/>
      <c r="K67" s="32"/>
      <c r="L67" s="32"/>
      <c r="M67" s="35"/>
    </row>
    <row r="68" spans="2:13" s="31" customFormat="1" x14ac:dyDescent="0.3">
      <c r="B68" s="32"/>
      <c r="C68" s="32"/>
      <c r="D68" s="32"/>
      <c r="E68" s="33"/>
      <c r="F68" s="34"/>
      <c r="G68" s="32"/>
      <c r="H68" s="32"/>
      <c r="I68" s="32"/>
      <c r="J68" s="32"/>
      <c r="K68" s="32"/>
      <c r="L68" s="32"/>
      <c r="M68" s="35"/>
    </row>
    <row r="69" spans="2:13" s="31" customFormat="1" x14ac:dyDescent="0.3">
      <c r="B69" s="32"/>
      <c r="C69" s="32"/>
      <c r="D69" s="32"/>
      <c r="E69" s="33"/>
      <c r="F69" s="34"/>
      <c r="G69" s="32"/>
      <c r="H69" s="32"/>
      <c r="I69" s="32"/>
      <c r="J69" s="32"/>
      <c r="K69" s="32"/>
      <c r="L69" s="32"/>
      <c r="M69" s="35"/>
    </row>
    <row r="70" spans="2:13" s="31" customFormat="1" x14ac:dyDescent="0.3">
      <c r="B70" s="32"/>
      <c r="C70" s="32"/>
      <c r="D70" s="32"/>
      <c r="E70" s="33"/>
      <c r="F70" s="34"/>
      <c r="G70" s="32"/>
      <c r="H70" s="32"/>
      <c r="I70" s="32"/>
      <c r="J70" s="32"/>
      <c r="K70" s="32"/>
      <c r="L70" s="32"/>
      <c r="M70" s="35"/>
    </row>
    <row r="71" spans="2:13" s="31" customFormat="1" x14ac:dyDescent="0.3">
      <c r="B71" s="32"/>
      <c r="C71" s="32"/>
      <c r="D71" s="32"/>
      <c r="E71" s="33"/>
      <c r="F71" s="34"/>
      <c r="G71" s="32"/>
      <c r="H71" s="32"/>
      <c r="I71" s="32"/>
      <c r="J71" s="32"/>
      <c r="K71" s="32"/>
      <c r="L71" s="32"/>
      <c r="M71" s="35"/>
    </row>
    <row r="72" spans="2:13" s="31" customFormat="1" x14ac:dyDescent="0.3">
      <c r="B72" s="32"/>
      <c r="C72" s="32"/>
      <c r="D72" s="32"/>
      <c r="E72" s="33"/>
      <c r="F72" s="34"/>
      <c r="G72" s="32"/>
      <c r="H72" s="32"/>
      <c r="I72" s="32"/>
      <c r="J72" s="32"/>
      <c r="K72" s="32"/>
      <c r="L72" s="32"/>
      <c r="M72" s="35"/>
    </row>
    <row r="73" spans="2:13" s="31" customFormat="1" x14ac:dyDescent="0.3">
      <c r="B73" s="32"/>
      <c r="C73" s="32"/>
      <c r="D73" s="32"/>
      <c r="E73" s="33"/>
      <c r="F73" s="34"/>
      <c r="G73" s="32"/>
      <c r="H73" s="32"/>
      <c r="I73" s="32"/>
      <c r="J73" s="32"/>
      <c r="K73" s="32"/>
      <c r="L73" s="32"/>
      <c r="M73" s="35"/>
    </row>
    <row r="74" spans="2:13" s="31" customFormat="1" x14ac:dyDescent="0.3">
      <c r="B74" s="32"/>
      <c r="C74" s="32"/>
      <c r="D74" s="32"/>
      <c r="E74" s="33"/>
      <c r="F74" s="34"/>
      <c r="G74" s="32"/>
      <c r="H74" s="32"/>
      <c r="I74" s="32"/>
      <c r="J74" s="32"/>
      <c r="K74" s="32"/>
      <c r="L74" s="32"/>
      <c r="M74" s="35"/>
    </row>
    <row r="75" spans="2:13" s="31" customFormat="1" x14ac:dyDescent="0.3">
      <c r="B75" s="32"/>
      <c r="C75" s="32"/>
      <c r="D75" s="32"/>
      <c r="E75" s="33"/>
      <c r="F75" s="34"/>
      <c r="G75" s="32"/>
      <c r="H75" s="32"/>
      <c r="I75" s="32"/>
      <c r="J75" s="32"/>
      <c r="K75" s="32"/>
      <c r="L75" s="32"/>
      <c r="M75" s="35"/>
    </row>
    <row r="76" spans="2:13" s="31" customFormat="1" x14ac:dyDescent="0.3">
      <c r="B76" s="32"/>
      <c r="C76" s="32"/>
      <c r="D76" s="32"/>
      <c r="E76" s="33"/>
      <c r="F76" s="34"/>
      <c r="G76" s="32"/>
      <c r="H76" s="32"/>
      <c r="I76" s="32"/>
      <c r="J76" s="32"/>
      <c r="K76" s="32"/>
      <c r="L76" s="32"/>
      <c r="M76" s="35"/>
    </row>
    <row r="77" spans="2:13" s="31" customFormat="1" x14ac:dyDescent="0.3">
      <c r="B77" s="32"/>
      <c r="C77" s="32"/>
      <c r="D77" s="32"/>
      <c r="E77" s="33"/>
      <c r="F77" s="34"/>
      <c r="G77" s="32"/>
      <c r="H77" s="32"/>
      <c r="I77" s="32"/>
      <c r="J77" s="32"/>
      <c r="K77" s="32"/>
      <c r="L77" s="32"/>
      <c r="M77" s="35"/>
    </row>
    <row r="78" spans="2:13" s="31" customFormat="1" x14ac:dyDescent="0.3">
      <c r="B78" s="32"/>
      <c r="C78" s="32"/>
      <c r="D78" s="32"/>
      <c r="E78" s="33"/>
      <c r="F78" s="34"/>
      <c r="G78" s="32"/>
      <c r="H78" s="32"/>
      <c r="I78" s="32"/>
      <c r="J78" s="32"/>
      <c r="K78" s="32"/>
      <c r="L78" s="32"/>
      <c r="M78" s="35"/>
    </row>
    <row r="79" spans="2:13" s="31" customFormat="1" x14ac:dyDescent="0.3">
      <c r="B79" s="32"/>
      <c r="C79" s="32"/>
      <c r="D79" s="32"/>
      <c r="E79" s="33"/>
      <c r="F79" s="34"/>
      <c r="G79" s="32"/>
      <c r="H79" s="32"/>
      <c r="I79" s="32"/>
      <c r="J79" s="32"/>
      <c r="K79" s="32"/>
      <c r="L79" s="32"/>
      <c r="M79" s="35"/>
    </row>
    <row r="80" spans="2:13" s="31" customFormat="1" x14ac:dyDescent="0.3">
      <c r="B80" s="32"/>
      <c r="C80" s="32"/>
      <c r="D80" s="32"/>
      <c r="E80" s="33"/>
      <c r="F80" s="34"/>
      <c r="G80" s="32"/>
      <c r="H80" s="32"/>
      <c r="I80" s="32"/>
      <c r="J80" s="32"/>
      <c r="K80" s="32"/>
      <c r="L80" s="32"/>
      <c r="M80" s="35"/>
    </row>
    <row r="81" spans="2:13" s="31" customFormat="1" x14ac:dyDescent="0.3">
      <c r="B81" s="32"/>
      <c r="C81" s="32"/>
      <c r="D81" s="32"/>
      <c r="E81" s="33"/>
      <c r="F81" s="34"/>
      <c r="G81" s="32"/>
      <c r="H81" s="32"/>
      <c r="I81" s="32"/>
      <c r="J81" s="32"/>
      <c r="K81" s="32"/>
      <c r="L81" s="32"/>
      <c r="M81" s="35"/>
    </row>
    <row r="82" spans="2:13" s="31" customFormat="1" x14ac:dyDescent="0.3">
      <c r="B82" s="32"/>
      <c r="C82" s="32"/>
      <c r="D82" s="32"/>
      <c r="E82" s="33"/>
      <c r="F82" s="34"/>
      <c r="G82" s="32"/>
      <c r="H82" s="32"/>
      <c r="I82" s="32"/>
      <c r="J82" s="32"/>
      <c r="K82" s="32"/>
      <c r="L82" s="32"/>
      <c r="M82" s="35"/>
    </row>
    <row r="83" spans="2:13" s="31" customFormat="1" x14ac:dyDescent="0.3">
      <c r="B83" s="32"/>
      <c r="C83" s="32"/>
      <c r="D83" s="32"/>
      <c r="E83" s="33"/>
      <c r="F83" s="34"/>
      <c r="G83" s="32"/>
      <c r="H83" s="32"/>
      <c r="I83" s="32"/>
      <c r="J83" s="32"/>
      <c r="K83" s="32"/>
      <c r="L83" s="32"/>
      <c r="M83" s="35"/>
    </row>
    <row r="84" spans="2:13" s="31" customFormat="1" x14ac:dyDescent="0.3">
      <c r="B84" s="32"/>
      <c r="C84" s="32"/>
      <c r="D84" s="32"/>
      <c r="E84" s="33"/>
      <c r="F84" s="34"/>
      <c r="G84" s="32"/>
      <c r="H84" s="32"/>
      <c r="I84" s="32"/>
      <c r="J84" s="32"/>
      <c r="K84" s="32"/>
      <c r="L84" s="32"/>
      <c r="M84" s="35"/>
    </row>
    <row r="85" spans="2:13" s="31" customFormat="1" x14ac:dyDescent="0.3">
      <c r="B85" s="32"/>
      <c r="C85" s="32"/>
      <c r="D85" s="32"/>
      <c r="E85" s="33"/>
      <c r="F85" s="34"/>
      <c r="G85" s="32"/>
      <c r="H85" s="32"/>
      <c r="I85" s="32"/>
      <c r="J85" s="32"/>
      <c r="K85" s="32"/>
      <c r="L85" s="32"/>
      <c r="M85" s="35"/>
    </row>
    <row r="86" spans="2:13" s="31" customFormat="1" x14ac:dyDescent="0.3">
      <c r="B86" s="32"/>
      <c r="C86" s="32"/>
      <c r="D86" s="32"/>
      <c r="E86" s="33"/>
      <c r="F86" s="34"/>
      <c r="G86" s="32"/>
      <c r="H86" s="32"/>
      <c r="I86" s="32"/>
      <c r="J86" s="32"/>
      <c r="K86" s="32"/>
      <c r="L86" s="32"/>
      <c r="M86" s="35"/>
    </row>
    <row r="87" spans="2:13" s="31" customFormat="1" x14ac:dyDescent="0.3">
      <c r="B87" s="32"/>
      <c r="C87" s="32"/>
      <c r="D87" s="32"/>
      <c r="E87" s="33"/>
      <c r="F87" s="34"/>
      <c r="G87" s="32"/>
      <c r="H87" s="32"/>
      <c r="I87" s="32"/>
      <c r="J87" s="32"/>
      <c r="K87" s="32"/>
      <c r="L87" s="32"/>
      <c r="M87" s="35"/>
    </row>
    <row r="88" spans="2:13" s="31" customFormat="1" x14ac:dyDescent="0.3">
      <c r="B88" s="32"/>
      <c r="C88" s="32"/>
      <c r="D88" s="32"/>
      <c r="E88" s="33"/>
      <c r="F88" s="34"/>
      <c r="G88" s="32"/>
      <c r="H88" s="32"/>
      <c r="I88" s="32"/>
      <c r="J88" s="32"/>
      <c r="K88" s="32"/>
      <c r="L88" s="32"/>
      <c r="M88" s="35"/>
    </row>
    <row r="89" spans="2:13" s="31" customFormat="1" x14ac:dyDescent="0.3">
      <c r="B89" s="32"/>
      <c r="C89" s="32"/>
      <c r="D89" s="32"/>
      <c r="E89" s="33"/>
      <c r="F89" s="34"/>
      <c r="G89" s="32"/>
      <c r="H89" s="32"/>
      <c r="I89" s="32"/>
      <c r="J89" s="32"/>
      <c r="K89" s="32"/>
      <c r="L89" s="32"/>
      <c r="M89" s="35"/>
    </row>
    <row r="90" spans="2:13" s="31" customFormat="1" x14ac:dyDescent="0.3">
      <c r="B90" s="32"/>
      <c r="C90" s="32"/>
      <c r="D90" s="32"/>
      <c r="E90" s="33"/>
      <c r="F90" s="34"/>
      <c r="G90" s="32"/>
      <c r="H90" s="32"/>
      <c r="I90" s="32"/>
      <c r="J90" s="32"/>
      <c r="K90" s="32"/>
      <c r="L90" s="32"/>
      <c r="M90" s="35"/>
    </row>
    <row r="91" spans="2:13" s="31" customFormat="1" x14ac:dyDescent="0.3">
      <c r="B91" s="32"/>
      <c r="C91" s="32"/>
      <c r="D91" s="32"/>
      <c r="E91" s="33"/>
      <c r="F91" s="34"/>
      <c r="G91" s="32"/>
      <c r="H91" s="32"/>
      <c r="I91" s="32"/>
      <c r="J91" s="32"/>
      <c r="K91" s="32"/>
      <c r="L91" s="32"/>
      <c r="M91" s="35"/>
    </row>
    <row r="92" spans="2:13" s="31" customFormat="1" x14ac:dyDescent="0.3">
      <c r="B92" s="32"/>
      <c r="C92" s="32"/>
      <c r="D92" s="32"/>
      <c r="E92" s="33"/>
      <c r="F92" s="34"/>
      <c r="G92" s="32"/>
      <c r="H92" s="32"/>
      <c r="I92" s="32"/>
      <c r="J92" s="32"/>
      <c r="K92" s="32"/>
      <c r="L92" s="32"/>
      <c r="M92" s="35"/>
    </row>
    <row r="93" spans="2:13" s="31" customFormat="1" x14ac:dyDescent="0.3">
      <c r="B93" s="32"/>
      <c r="C93" s="32"/>
      <c r="D93" s="32"/>
      <c r="E93" s="33"/>
      <c r="F93" s="34"/>
      <c r="G93" s="32"/>
      <c r="H93" s="32"/>
      <c r="I93" s="32"/>
      <c r="J93" s="32"/>
      <c r="K93" s="32"/>
      <c r="L93" s="32"/>
      <c r="M93" s="35"/>
    </row>
    <row r="94" spans="2:13" s="31" customFormat="1" x14ac:dyDescent="0.3">
      <c r="B94" s="32"/>
      <c r="C94" s="32"/>
      <c r="D94" s="32"/>
      <c r="E94" s="33"/>
      <c r="F94" s="34"/>
      <c r="G94" s="32"/>
      <c r="H94" s="32"/>
      <c r="I94" s="32"/>
      <c r="J94" s="32"/>
      <c r="K94" s="32"/>
      <c r="L94" s="32"/>
      <c r="M94" s="35"/>
    </row>
    <row r="95" spans="2:13" s="31" customFormat="1" x14ac:dyDescent="0.3">
      <c r="B95" s="32"/>
      <c r="C95" s="32"/>
      <c r="D95" s="32"/>
      <c r="E95" s="33"/>
      <c r="F95" s="34"/>
      <c r="G95" s="32"/>
      <c r="H95" s="32"/>
      <c r="I95" s="32"/>
      <c r="J95" s="32"/>
      <c r="K95" s="32"/>
      <c r="L95" s="32"/>
      <c r="M95" s="35"/>
    </row>
    <row r="96" spans="2:13" s="31" customFormat="1" x14ac:dyDescent="0.3">
      <c r="B96" s="32"/>
      <c r="C96" s="32"/>
      <c r="D96" s="32"/>
      <c r="E96" s="33"/>
      <c r="F96" s="34"/>
      <c r="G96" s="32"/>
      <c r="H96" s="32"/>
      <c r="I96" s="32"/>
      <c r="J96" s="32"/>
      <c r="K96" s="32"/>
      <c r="L96" s="32"/>
      <c r="M96" s="35"/>
    </row>
    <row r="97" spans="2:13" s="31" customFormat="1" x14ac:dyDescent="0.3">
      <c r="B97" s="32"/>
      <c r="C97" s="32"/>
      <c r="D97" s="32"/>
      <c r="E97" s="33"/>
      <c r="F97" s="34"/>
      <c r="G97" s="32"/>
      <c r="H97" s="32"/>
      <c r="I97" s="32"/>
      <c r="J97" s="32"/>
      <c r="K97" s="32"/>
      <c r="L97" s="32"/>
      <c r="M97" s="35"/>
    </row>
    <row r="98" spans="2:13" s="31" customFormat="1" x14ac:dyDescent="0.3">
      <c r="B98" s="32"/>
      <c r="C98" s="32"/>
      <c r="D98" s="32"/>
      <c r="E98" s="33"/>
      <c r="F98" s="34"/>
      <c r="G98" s="32"/>
      <c r="H98" s="32"/>
      <c r="I98" s="32"/>
      <c r="J98" s="32"/>
      <c r="K98" s="32"/>
      <c r="L98" s="32"/>
      <c r="M98" s="35"/>
    </row>
    <row r="99" spans="2:13" s="31" customFormat="1" x14ac:dyDescent="0.3">
      <c r="B99" s="32"/>
      <c r="C99" s="32"/>
      <c r="D99" s="32"/>
      <c r="E99" s="33"/>
      <c r="F99" s="34"/>
      <c r="G99" s="32"/>
      <c r="H99" s="32"/>
      <c r="I99" s="32"/>
      <c r="J99" s="32"/>
      <c r="K99" s="32"/>
      <c r="L99" s="32"/>
      <c r="M99" s="35"/>
    </row>
    <row r="100" spans="2:13" s="31" customFormat="1" x14ac:dyDescent="0.3">
      <c r="B100" s="32"/>
      <c r="C100" s="32"/>
      <c r="D100" s="32"/>
      <c r="E100" s="33"/>
      <c r="F100" s="34"/>
      <c r="G100" s="32"/>
      <c r="H100" s="32"/>
      <c r="I100" s="32"/>
      <c r="J100" s="32"/>
      <c r="K100" s="32"/>
      <c r="L100" s="32"/>
      <c r="M100" s="35"/>
    </row>
    <row r="101" spans="2:13" s="31" customFormat="1" x14ac:dyDescent="0.3">
      <c r="B101" s="32"/>
      <c r="C101" s="32"/>
      <c r="D101" s="32"/>
      <c r="E101" s="33"/>
      <c r="F101" s="34"/>
      <c r="G101" s="32"/>
      <c r="H101" s="32"/>
      <c r="I101" s="32"/>
      <c r="J101" s="32"/>
      <c r="K101" s="32"/>
      <c r="L101" s="32"/>
      <c r="M101" s="35"/>
    </row>
    <row r="102" spans="2:13" s="31" customFormat="1" x14ac:dyDescent="0.3">
      <c r="B102" s="32"/>
      <c r="C102" s="32"/>
      <c r="D102" s="32"/>
      <c r="E102" s="33"/>
      <c r="F102" s="34"/>
      <c r="G102" s="32"/>
      <c r="H102" s="32"/>
      <c r="I102" s="32"/>
      <c r="J102" s="32"/>
      <c r="K102" s="32"/>
      <c r="L102" s="32"/>
      <c r="M102" s="35"/>
    </row>
    <row r="103" spans="2:13" s="31" customFormat="1" x14ac:dyDescent="0.3">
      <c r="B103" s="32"/>
      <c r="C103" s="32"/>
      <c r="D103" s="32"/>
      <c r="E103" s="33"/>
      <c r="F103" s="34"/>
      <c r="G103" s="32"/>
      <c r="H103" s="32"/>
      <c r="I103" s="32"/>
      <c r="J103" s="32"/>
      <c r="K103" s="32"/>
      <c r="L103" s="32"/>
      <c r="M103" s="35"/>
    </row>
    <row r="104" spans="2:13" s="31" customFormat="1" x14ac:dyDescent="0.3">
      <c r="B104" s="32"/>
      <c r="C104" s="32"/>
      <c r="D104" s="32"/>
      <c r="E104" s="33"/>
      <c r="F104" s="34"/>
      <c r="G104" s="32"/>
      <c r="H104" s="32"/>
      <c r="I104" s="32"/>
      <c r="J104" s="32"/>
      <c r="K104" s="32"/>
      <c r="L104" s="32"/>
      <c r="M104" s="35"/>
    </row>
    <row r="105" spans="2:13" s="31" customFormat="1" x14ac:dyDescent="0.3">
      <c r="B105" s="32"/>
      <c r="C105" s="32"/>
      <c r="D105" s="32"/>
      <c r="E105" s="33"/>
      <c r="F105" s="34"/>
      <c r="G105" s="32"/>
      <c r="H105" s="32"/>
      <c r="I105" s="32"/>
      <c r="J105" s="32"/>
      <c r="K105" s="32"/>
      <c r="L105" s="32"/>
      <c r="M105" s="35"/>
    </row>
    <row r="106" spans="2:13" s="31" customFormat="1" x14ac:dyDescent="0.3">
      <c r="B106" s="32"/>
      <c r="C106" s="32"/>
      <c r="D106" s="32"/>
      <c r="E106" s="33"/>
      <c r="F106" s="34"/>
      <c r="G106" s="32"/>
      <c r="H106" s="32"/>
      <c r="I106" s="32"/>
      <c r="J106" s="32"/>
      <c r="K106" s="32"/>
      <c r="L106" s="32"/>
      <c r="M106" s="35"/>
    </row>
    <row r="107" spans="2:13" s="31" customFormat="1" x14ac:dyDescent="0.3">
      <c r="B107" s="32"/>
      <c r="C107" s="32"/>
      <c r="D107" s="32"/>
      <c r="E107" s="33"/>
      <c r="F107" s="34"/>
      <c r="G107" s="32"/>
      <c r="H107" s="32"/>
      <c r="I107" s="32"/>
      <c r="J107" s="32"/>
      <c r="K107" s="32"/>
      <c r="L107" s="32"/>
      <c r="M107" s="35"/>
    </row>
    <row r="108" spans="2:13" s="31" customFormat="1" x14ac:dyDescent="0.3">
      <c r="B108" s="32"/>
      <c r="C108" s="32"/>
      <c r="D108" s="32"/>
      <c r="E108" s="33"/>
      <c r="F108" s="34"/>
      <c r="G108" s="32"/>
      <c r="H108" s="32"/>
      <c r="I108" s="32"/>
      <c r="J108" s="32"/>
      <c r="K108" s="32"/>
      <c r="L108" s="32"/>
      <c r="M108" s="35"/>
    </row>
    <row r="109" spans="2:13" s="31" customFormat="1" x14ac:dyDescent="0.3">
      <c r="B109" s="32"/>
      <c r="C109" s="32"/>
      <c r="D109" s="32"/>
      <c r="E109" s="33"/>
      <c r="F109" s="34"/>
      <c r="G109" s="32"/>
      <c r="H109" s="32"/>
      <c r="I109" s="32"/>
      <c r="J109" s="32"/>
      <c r="K109" s="32"/>
      <c r="L109" s="32"/>
      <c r="M109" s="35"/>
    </row>
    <row r="110" spans="2:13" s="31" customFormat="1" x14ac:dyDescent="0.3">
      <c r="B110" s="32"/>
      <c r="C110" s="32"/>
      <c r="D110" s="32"/>
      <c r="E110" s="33"/>
      <c r="F110" s="34"/>
      <c r="G110" s="32"/>
      <c r="H110" s="32"/>
      <c r="I110" s="32"/>
      <c r="J110" s="32"/>
      <c r="K110" s="32"/>
      <c r="L110" s="32"/>
      <c r="M110" s="35"/>
    </row>
    <row r="111" spans="2:13" s="31" customFormat="1" x14ac:dyDescent="0.3">
      <c r="B111" s="32"/>
      <c r="C111" s="32"/>
      <c r="D111" s="32"/>
      <c r="E111" s="33"/>
      <c r="F111" s="34"/>
      <c r="G111" s="32"/>
      <c r="H111" s="32"/>
      <c r="I111" s="32"/>
      <c r="J111" s="32"/>
      <c r="K111" s="32"/>
      <c r="L111" s="32"/>
      <c r="M111" s="35"/>
    </row>
    <row r="112" spans="2:13" x14ac:dyDescent="0.3">
      <c r="B112" s="6"/>
      <c r="C112" s="6"/>
      <c r="D112" s="6"/>
      <c r="E112" s="10"/>
      <c r="F112" s="7"/>
      <c r="G112" s="6"/>
      <c r="H112" s="6"/>
      <c r="I112" s="6"/>
      <c r="J112" s="6"/>
      <c r="K112" s="6"/>
      <c r="L112" s="6"/>
      <c r="M112" s="8"/>
    </row>
    <row r="113" spans="2:13" x14ac:dyDescent="0.3">
      <c r="B113" s="6"/>
      <c r="C113" s="6"/>
      <c r="D113" s="6"/>
      <c r="E113" s="10"/>
      <c r="F113" s="7"/>
      <c r="G113" s="6"/>
      <c r="H113" s="6"/>
      <c r="I113" s="6"/>
      <c r="J113" s="6"/>
      <c r="K113" s="6"/>
      <c r="L113" s="6"/>
      <c r="M113" s="8"/>
    </row>
    <row r="114" spans="2:13" x14ac:dyDescent="0.3">
      <c r="B114" s="6"/>
      <c r="C114" s="6"/>
      <c r="D114" s="6"/>
      <c r="E114" s="10"/>
      <c r="F114" s="7"/>
      <c r="G114" s="6"/>
      <c r="H114" s="6"/>
      <c r="I114" s="6"/>
      <c r="J114" s="6"/>
      <c r="K114" s="6"/>
      <c r="L114" s="6"/>
      <c r="M114" s="8"/>
    </row>
    <row r="115" spans="2:13" x14ac:dyDescent="0.3">
      <c r="B115" s="6"/>
      <c r="C115" s="6"/>
      <c r="D115" s="6"/>
      <c r="E115" s="10"/>
      <c r="F115" s="7"/>
      <c r="G115" s="6"/>
      <c r="H115" s="6"/>
      <c r="I115" s="6"/>
      <c r="J115" s="6"/>
      <c r="K115" s="6"/>
      <c r="L115" s="6"/>
      <c r="M115" s="8"/>
    </row>
    <row r="116" spans="2:13" x14ac:dyDescent="0.3">
      <c r="B116" s="6"/>
      <c r="C116" s="6"/>
      <c r="D116" s="6"/>
      <c r="E116" s="10"/>
      <c r="F116" s="7"/>
      <c r="G116" s="6"/>
      <c r="H116" s="6"/>
      <c r="I116" s="6"/>
      <c r="J116" s="6"/>
      <c r="K116" s="6"/>
      <c r="L116" s="6"/>
      <c r="M116" s="8"/>
    </row>
    <row r="117" spans="2:13" x14ac:dyDescent="0.3">
      <c r="B117" s="6"/>
      <c r="C117" s="6"/>
      <c r="D117" s="6"/>
      <c r="E117" s="10"/>
      <c r="F117" s="7"/>
      <c r="G117" s="6"/>
      <c r="H117" s="6"/>
      <c r="I117" s="6"/>
      <c r="J117" s="6"/>
      <c r="K117" s="6"/>
      <c r="L117" s="6"/>
      <c r="M117" s="8"/>
    </row>
    <row r="118" spans="2:13" x14ac:dyDescent="0.3">
      <c r="B118" s="6"/>
      <c r="C118" s="6"/>
      <c r="D118" s="6"/>
      <c r="E118" s="10"/>
      <c r="F118" s="7"/>
      <c r="G118" s="6"/>
      <c r="H118" s="6"/>
      <c r="I118" s="6"/>
      <c r="J118" s="6"/>
      <c r="K118" s="6"/>
      <c r="L118" s="6"/>
      <c r="M118" s="8"/>
    </row>
    <row r="119" spans="2:13" x14ac:dyDescent="0.3">
      <c r="B119" s="6"/>
      <c r="C119" s="6"/>
      <c r="D119" s="6"/>
      <c r="E119" s="10"/>
      <c r="F119" s="7"/>
      <c r="G119" s="6"/>
      <c r="H119" s="6"/>
      <c r="I119" s="6"/>
      <c r="J119" s="6"/>
      <c r="K119" s="6"/>
      <c r="L119" s="6"/>
      <c r="M119" s="8"/>
    </row>
    <row r="120" spans="2:13" x14ac:dyDescent="0.3">
      <c r="B120" s="6"/>
      <c r="C120" s="6"/>
      <c r="D120" s="6"/>
      <c r="E120" s="10"/>
      <c r="F120" s="7"/>
      <c r="G120" s="6"/>
      <c r="H120" s="6"/>
      <c r="I120" s="6"/>
      <c r="J120" s="6"/>
      <c r="K120" s="6"/>
      <c r="L120" s="6"/>
      <c r="M120" s="8"/>
    </row>
    <row r="121" spans="2:13" x14ac:dyDescent="0.3">
      <c r="B121" s="6"/>
      <c r="C121" s="6"/>
      <c r="D121" s="6"/>
      <c r="E121" s="10"/>
      <c r="F121" s="7"/>
      <c r="G121" s="6"/>
      <c r="H121" s="6"/>
      <c r="I121" s="6"/>
      <c r="J121" s="6"/>
      <c r="K121" s="6"/>
      <c r="L121" s="6"/>
      <c r="M121" s="8"/>
    </row>
    <row r="122" spans="2:13" x14ac:dyDescent="0.3">
      <c r="B122" s="6"/>
      <c r="C122" s="6"/>
      <c r="D122" s="6"/>
      <c r="E122" s="10"/>
      <c r="F122" s="7"/>
      <c r="G122" s="6"/>
      <c r="H122" s="6"/>
      <c r="I122" s="6"/>
      <c r="J122" s="6"/>
      <c r="K122" s="6"/>
      <c r="L122" s="6"/>
      <c r="M122" s="8"/>
    </row>
    <row r="123" spans="2:13" x14ac:dyDescent="0.3">
      <c r="B123" s="6"/>
      <c r="C123" s="6"/>
      <c r="D123" s="6"/>
      <c r="E123" s="10"/>
      <c r="F123" s="7"/>
      <c r="G123" s="6"/>
      <c r="H123" s="6"/>
      <c r="I123" s="6"/>
      <c r="J123" s="6"/>
      <c r="K123" s="6"/>
      <c r="L123" s="6"/>
      <c r="M123" s="8"/>
    </row>
    <row r="124" spans="2:13" x14ac:dyDescent="0.3">
      <c r="B124" s="6"/>
      <c r="C124" s="6"/>
      <c r="D124" s="6"/>
      <c r="E124" s="10"/>
      <c r="F124" s="7"/>
      <c r="G124" s="6"/>
      <c r="H124" s="6"/>
      <c r="I124" s="6"/>
      <c r="J124" s="6"/>
      <c r="K124" s="6"/>
      <c r="L124" s="6"/>
      <c r="M124" s="8"/>
    </row>
    <row r="125" spans="2:13" x14ac:dyDescent="0.3">
      <c r="B125" s="6"/>
      <c r="C125" s="6"/>
      <c r="D125" s="6"/>
      <c r="E125" s="10"/>
      <c r="F125" s="7"/>
      <c r="G125" s="6"/>
      <c r="H125" s="6"/>
      <c r="I125" s="6"/>
      <c r="J125" s="6"/>
      <c r="K125" s="6"/>
      <c r="L125" s="6"/>
      <c r="M125" s="8"/>
    </row>
    <row r="126" spans="2:13" x14ac:dyDescent="0.3">
      <c r="B126" s="6"/>
      <c r="C126" s="6"/>
      <c r="D126" s="6"/>
      <c r="E126" s="10"/>
      <c r="F126" s="7"/>
      <c r="G126" s="6"/>
      <c r="H126" s="6"/>
      <c r="I126" s="6"/>
      <c r="J126" s="6"/>
      <c r="K126" s="6"/>
      <c r="L126" s="6"/>
      <c r="M126" s="8"/>
    </row>
    <row r="127" spans="2:13" x14ac:dyDescent="0.3">
      <c r="B127" s="6"/>
      <c r="C127" s="6"/>
      <c r="D127" s="6"/>
      <c r="E127" s="10"/>
      <c r="F127" s="7"/>
      <c r="G127" s="6"/>
      <c r="H127" s="6"/>
      <c r="I127" s="6"/>
      <c r="J127" s="6"/>
      <c r="K127" s="6"/>
      <c r="L127" s="6"/>
      <c r="M127" s="8"/>
    </row>
    <row r="128" spans="2:13" x14ac:dyDescent="0.3">
      <c r="B128" s="9"/>
      <c r="C128" s="6"/>
      <c r="D128" s="6"/>
      <c r="E128" s="10"/>
      <c r="F128" s="7"/>
      <c r="G128" s="6"/>
      <c r="H128" s="6"/>
      <c r="I128" s="6"/>
      <c r="J128" s="6"/>
      <c r="K128" s="6"/>
      <c r="L128" s="6"/>
      <c r="M128" s="8"/>
    </row>
    <row r="129" spans="2:13" x14ac:dyDescent="0.3">
      <c r="B129" s="9"/>
      <c r="C129" s="6"/>
      <c r="D129" s="6"/>
      <c r="E129" s="10"/>
      <c r="F129" s="7"/>
      <c r="G129" s="6"/>
      <c r="H129" s="6"/>
      <c r="I129" s="6"/>
      <c r="J129" s="6"/>
      <c r="K129" s="6"/>
      <c r="L129" s="6"/>
      <c r="M129" s="8"/>
    </row>
  </sheetData>
  <autoFilter ref="C1:M129"/>
  <sortState ref="C2:R129">
    <sortCondition ref="E2:E129"/>
  </sortState>
  <dataValidations count="1">
    <dataValidation type="list" allowBlank="1" showInputMessage="1" showErrorMessage="1" sqref="A2:A1001">
      <formula1>status_comp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8.44140625" style="1" customWidth="1"/>
    <col min="2" max="2" width="20.33203125" customWidth="1"/>
    <col min="3" max="3" width="10.44140625" bestFit="1" customWidth="1"/>
    <col min="4" max="4" width="23.44140625" customWidth="1"/>
    <col min="5" max="5" width="13.6640625" customWidth="1"/>
    <col min="6" max="6" width="11.44140625" customWidth="1"/>
    <col min="7" max="7" width="12.33203125" customWidth="1"/>
    <col min="8" max="8" width="15.33203125" customWidth="1"/>
  </cols>
  <sheetData>
    <row r="1" spans="1:8" s="12" customFormat="1" x14ac:dyDescent="0.3">
      <c r="A1" s="12" t="s">
        <v>13</v>
      </c>
      <c r="B1" s="5" t="s">
        <v>12</v>
      </c>
      <c r="C1" s="12" t="s">
        <v>0</v>
      </c>
      <c r="D1" s="12" t="s">
        <v>167</v>
      </c>
      <c r="E1" s="12" t="s">
        <v>169</v>
      </c>
      <c r="F1" s="12" t="s">
        <v>168</v>
      </c>
      <c r="G1" s="12" t="s">
        <v>170</v>
      </c>
      <c r="H1" s="12" t="s">
        <v>4</v>
      </c>
    </row>
    <row r="42" spans="1:1" x14ac:dyDescent="0.3">
      <c r="A42" s="31"/>
    </row>
    <row r="43" spans="1:1" x14ac:dyDescent="0.3">
      <c r="A43" s="31"/>
    </row>
    <row r="44" spans="1:1" x14ac:dyDescent="0.3">
      <c r="A44" s="31"/>
    </row>
    <row r="45" spans="1:1" x14ac:dyDescent="0.3">
      <c r="A45" s="31"/>
    </row>
    <row r="46" spans="1:1" x14ac:dyDescent="0.3">
      <c r="A46" s="31"/>
    </row>
    <row r="47" spans="1:1" x14ac:dyDescent="0.3">
      <c r="A47" s="31"/>
    </row>
    <row r="48" spans="1:1" x14ac:dyDescent="0.3">
      <c r="A48" s="31"/>
    </row>
    <row r="49" spans="1:1" x14ac:dyDescent="0.3">
      <c r="A49" s="31"/>
    </row>
    <row r="50" spans="1:1" x14ac:dyDescent="0.3">
      <c r="A50" s="31"/>
    </row>
    <row r="51" spans="1:1" x14ac:dyDescent="0.3">
      <c r="A51" s="31"/>
    </row>
    <row r="52" spans="1:1" x14ac:dyDescent="0.3">
      <c r="A52" s="31"/>
    </row>
    <row r="53" spans="1:1" x14ac:dyDescent="0.3">
      <c r="A53" s="31"/>
    </row>
    <row r="54" spans="1:1" x14ac:dyDescent="0.3">
      <c r="A54" s="31"/>
    </row>
    <row r="55" spans="1:1" x14ac:dyDescent="0.3">
      <c r="A55" s="31"/>
    </row>
    <row r="56" spans="1:1" x14ac:dyDescent="0.3">
      <c r="A56" s="31"/>
    </row>
    <row r="57" spans="1:1" x14ac:dyDescent="0.3">
      <c r="A57" s="31"/>
    </row>
    <row r="58" spans="1:1" x14ac:dyDescent="0.3">
      <c r="A58" s="31"/>
    </row>
    <row r="59" spans="1:1" x14ac:dyDescent="0.3">
      <c r="A59" s="31"/>
    </row>
    <row r="60" spans="1:1" x14ac:dyDescent="0.3">
      <c r="A60" s="31"/>
    </row>
    <row r="61" spans="1:1" x14ac:dyDescent="0.3">
      <c r="A61" s="31"/>
    </row>
    <row r="62" spans="1:1" x14ac:dyDescent="0.3">
      <c r="A62" s="31"/>
    </row>
    <row r="63" spans="1:1" x14ac:dyDescent="0.3">
      <c r="A63" s="31"/>
    </row>
    <row r="64" spans="1:1" x14ac:dyDescent="0.3">
      <c r="A64" s="31"/>
    </row>
    <row r="65" spans="1:1" x14ac:dyDescent="0.3">
      <c r="A65" s="31"/>
    </row>
    <row r="66" spans="1:1" x14ac:dyDescent="0.3">
      <c r="A66" s="31"/>
    </row>
    <row r="67" spans="1:1" x14ac:dyDescent="0.3">
      <c r="A67" s="31"/>
    </row>
    <row r="68" spans="1:1" x14ac:dyDescent="0.3">
      <c r="A68" s="31"/>
    </row>
    <row r="69" spans="1:1" x14ac:dyDescent="0.3">
      <c r="A69" s="31"/>
    </row>
    <row r="70" spans="1:1" x14ac:dyDescent="0.3">
      <c r="A70" s="31"/>
    </row>
    <row r="71" spans="1:1" x14ac:dyDescent="0.3">
      <c r="A71" s="31"/>
    </row>
    <row r="72" spans="1:1" x14ac:dyDescent="0.3">
      <c r="A72" s="31"/>
    </row>
    <row r="73" spans="1:1" x14ac:dyDescent="0.3">
      <c r="A73" s="31"/>
    </row>
    <row r="74" spans="1:1" x14ac:dyDescent="0.3">
      <c r="A74" s="31"/>
    </row>
    <row r="75" spans="1:1" x14ac:dyDescent="0.3">
      <c r="A75" s="31"/>
    </row>
    <row r="76" spans="1:1" x14ac:dyDescent="0.3">
      <c r="A76" s="31"/>
    </row>
    <row r="77" spans="1:1" x14ac:dyDescent="0.3">
      <c r="A77" s="31"/>
    </row>
    <row r="78" spans="1:1" x14ac:dyDescent="0.3">
      <c r="A78" s="31"/>
    </row>
    <row r="79" spans="1:1" x14ac:dyDescent="0.3">
      <c r="A79" s="31"/>
    </row>
    <row r="80" spans="1:1" x14ac:dyDescent="0.3">
      <c r="A80" s="31"/>
    </row>
    <row r="81" spans="1:1" x14ac:dyDescent="0.3">
      <c r="A81" s="31"/>
    </row>
    <row r="82" spans="1:1" x14ac:dyDescent="0.3">
      <c r="A82" s="31"/>
    </row>
    <row r="83" spans="1:1" x14ac:dyDescent="0.3">
      <c r="A83" s="31"/>
    </row>
    <row r="84" spans="1:1" x14ac:dyDescent="0.3">
      <c r="A84" s="31"/>
    </row>
    <row r="85" spans="1:1" x14ac:dyDescent="0.3">
      <c r="A85" s="31"/>
    </row>
    <row r="86" spans="1:1" x14ac:dyDescent="0.3">
      <c r="A86" s="31"/>
    </row>
    <row r="87" spans="1:1" x14ac:dyDescent="0.3">
      <c r="A87" s="31"/>
    </row>
    <row r="88" spans="1:1" x14ac:dyDescent="0.3">
      <c r="A88" s="31"/>
    </row>
    <row r="89" spans="1:1" x14ac:dyDescent="0.3">
      <c r="A89" s="31"/>
    </row>
    <row r="90" spans="1:1" x14ac:dyDescent="0.3">
      <c r="A90" s="31"/>
    </row>
    <row r="91" spans="1:1" x14ac:dyDescent="0.3">
      <c r="A91" s="31"/>
    </row>
    <row r="92" spans="1:1" x14ac:dyDescent="0.3">
      <c r="A92" s="31"/>
    </row>
    <row r="93" spans="1:1" x14ac:dyDescent="0.3">
      <c r="A93" s="31"/>
    </row>
    <row r="94" spans="1:1" x14ac:dyDescent="0.3">
      <c r="A94" s="31"/>
    </row>
    <row r="95" spans="1:1" x14ac:dyDescent="0.3">
      <c r="A95" s="31"/>
    </row>
    <row r="96" spans="1:1" x14ac:dyDescent="0.3">
      <c r="A96" s="31"/>
    </row>
    <row r="97" spans="1:1" x14ac:dyDescent="0.3">
      <c r="A97" s="31"/>
    </row>
    <row r="98" spans="1:1" x14ac:dyDescent="0.3">
      <c r="A98" s="31"/>
    </row>
    <row r="99" spans="1:1" x14ac:dyDescent="0.3">
      <c r="A99" s="31"/>
    </row>
    <row r="100" spans="1:1" x14ac:dyDescent="0.3">
      <c r="A100" s="31"/>
    </row>
    <row r="101" spans="1:1" x14ac:dyDescent="0.3">
      <c r="A101" s="31"/>
    </row>
    <row r="102" spans="1:1" x14ac:dyDescent="0.3">
      <c r="A102" s="31"/>
    </row>
    <row r="103" spans="1:1" x14ac:dyDescent="0.3">
      <c r="A103" s="31"/>
    </row>
    <row r="104" spans="1:1" x14ac:dyDescent="0.3">
      <c r="A104" s="31"/>
    </row>
    <row r="105" spans="1:1" x14ac:dyDescent="0.3">
      <c r="A105" s="31"/>
    </row>
    <row r="106" spans="1:1" x14ac:dyDescent="0.3">
      <c r="A106" s="31"/>
    </row>
    <row r="107" spans="1:1" x14ac:dyDescent="0.3">
      <c r="A107" s="31"/>
    </row>
    <row r="108" spans="1:1" x14ac:dyDescent="0.3">
      <c r="A108" s="31"/>
    </row>
    <row r="109" spans="1:1" x14ac:dyDescent="0.3">
      <c r="A109" s="31"/>
    </row>
    <row r="110" spans="1:1" x14ac:dyDescent="0.3">
      <c r="A110" s="31"/>
    </row>
    <row r="111" spans="1:1" x14ac:dyDescent="0.3">
      <c r="A111" s="31"/>
    </row>
  </sheetData>
  <dataValidations count="1">
    <dataValidation type="list" allowBlank="1" showInputMessage="1" showErrorMessage="1" sqref="A2:A1001">
      <formula1>status_comp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1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RowHeight="14.4" x14ac:dyDescent="0.3"/>
  <cols>
    <col min="1" max="1" width="24.6640625" style="1" customWidth="1"/>
    <col min="2" max="2" width="27" customWidth="1"/>
    <col min="3" max="3" width="9.6640625" bestFit="1" customWidth="1"/>
    <col min="4" max="4" width="11" bestFit="1" customWidth="1"/>
    <col min="5" max="5" width="9.6640625" bestFit="1" customWidth="1"/>
    <col min="6" max="6" width="16.44140625" bestFit="1" customWidth="1"/>
    <col min="7" max="7" width="27.88671875" bestFit="1" customWidth="1"/>
    <col min="8" max="8" width="13.109375" bestFit="1" customWidth="1"/>
    <col min="9" max="9" width="10" bestFit="1" customWidth="1"/>
    <col min="10" max="10" width="7.44140625" bestFit="1" customWidth="1"/>
    <col min="11" max="11" width="29.44140625" bestFit="1" customWidth="1"/>
    <col min="12" max="12" width="7.44140625" bestFit="1" customWidth="1"/>
    <col min="13" max="13" width="27.88671875" bestFit="1" customWidth="1"/>
    <col min="14" max="14" width="34.88671875" customWidth="1"/>
    <col min="15" max="15" width="14.109375" customWidth="1"/>
    <col min="16" max="16" width="26" customWidth="1"/>
  </cols>
  <sheetData>
    <row r="1" spans="1:16" s="4" customFormat="1" ht="28.8" x14ac:dyDescent="0.3">
      <c r="A1" s="12" t="s">
        <v>13</v>
      </c>
      <c r="B1" s="5" t="s">
        <v>12</v>
      </c>
      <c r="C1" s="4" t="s">
        <v>2</v>
      </c>
      <c r="D1" s="4" t="s">
        <v>4</v>
      </c>
      <c r="E1" s="4" t="s">
        <v>3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20</v>
      </c>
      <c r="K1" s="4" t="s">
        <v>9</v>
      </c>
      <c r="L1" s="4" t="s">
        <v>24</v>
      </c>
      <c r="M1" s="4" t="s">
        <v>21</v>
      </c>
      <c r="N1" s="4" t="s">
        <v>22</v>
      </c>
      <c r="O1" s="5" t="s">
        <v>156</v>
      </c>
      <c r="P1" s="5" t="s">
        <v>25</v>
      </c>
    </row>
    <row r="2" spans="1:16" x14ac:dyDescent="0.3">
      <c r="E2" s="3"/>
    </row>
    <row r="3" spans="1:16" x14ac:dyDescent="0.3">
      <c r="E3" s="3"/>
    </row>
    <row r="4" spans="1:16" x14ac:dyDescent="0.3">
      <c r="E4" s="3"/>
    </row>
    <row r="5" spans="1:16" x14ac:dyDescent="0.3">
      <c r="E5" s="3"/>
    </row>
    <row r="6" spans="1:16" x14ac:dyDescent="0.3">
      <c r="E6" s="3"/>
    </row>
    <row r="7" spans="1:16" x14ac:dyDescent="0.3">
      <c r="E7" s="3"/>
    </row>
    <row r="8" spans="1:16" x14ac:dyDescent="0.3">
      <c r="E8" s="3"/>
    </row>
    <row r="9" spans="1:16" x14ac:dyDescent="0.3">
      <c r="E9" s="3"/>
    </row>
    <row r="10" spans="1:16" x14ac:dyDescent="0.3">
      <c r="E10" s="3"/>
    </row>
    <row r="11" spans="1:16" x14ac:dyDescent="0.3">
      <c r="E11" s="3"/>
    </row>
    <row r="12" spans="1:16" x14ac:dyDescent="0.3">
      <c r="E12" s="3"/>
    </row>
    <row r="13" spans="1:16" x14ac:dyDescent="0.3">
      <c r="E13" s="3"/>
    </row>
    <row r="14" spans="1:16" x14ac:dyDescent="0.3">
      <c r="E14" s="3"/>
    </row>
    <row r="15" spans="1:16" x14ac:dyDescent="0.3">
      <c r="E15" s="3"/>
    </row>
    <row r="16" spans="1:16" x14ac:dyDescent="0.3">
      <c r="E16" s="3"/>
    </row>
    <row r="17" spans="5:5" x14ac:dyDescent="0.3">
      <c r="E17" s="3"/>
    </row>
    <row r="18" spans="5:5" x14ac:dyDescent="0.3">
      <c r="E18" s="3"/>
    </row>
    <row r="19" spans="5:5" x14ac:dyDescent="0.3">
      <c r="E19" s="3"/>
    </row>
    <row r="20" spans="5:5" x14ac:dyDescent="0.3">
      <c r="E20" s="3"/>
    </row>
    <row r="21" spans="5:5" x14ac:dyDescent="0.3">
      <c r="E21" s="3"/>
    </row>
    <row r="22" spans="5:5" x14ac:dyDescent="0.3">
      <c r="E22" s="3"/>
    </row>
    <row r="23" spans="5:5" x14ac:dyDescent="0.3">
      <c r="E23" s="3"/>
    </row>
    <row r="24" spans="5:5" x14ac:dyDescent="0.3">
      <c r="E24" s="3"/>
    </row>
    <row r="25" spans="5:5" x14ac:dyDescent="0.3">
      <c r="E25" s="3"/>
    </row>
    <row r="26" spans="5:5" x14ac:dyDescent="0.3">
      <c r="E26" s="3"/>
    </row>
    <row r="27" spans="5:5" x14ac:dyDescent="0.3">
      <c r="E27" s="3"/>
    </row>
    <row r="28" spans="5:5" x14ac:dyDescent="0.3">
      <c r="E28" s="3"/>
    </row>
    <row r="29" spans="5:5" x14ac:dyDescent="0.3">
      <c r="E29" s="3"/>
    </row>
    <row r="30" spans="5:5" x14ac:dyDescent="0.3">
      <c r="E30" s="3"/>
    </row>
    <row r="31" spans="5:5" x14ac:dyDescent="0.3">
      <c r="E31" s="3"/>
    </row>
    <row r="32" spans="5:5" x14ac:dyDescent="0.3">
      <c r="E32" s="3"/>
    </row>
    <row r="33" spans="1:5" x14ac:dyDescent="0.3">
      <c r="E33" s="3"/>
    </row>
    <row r="34" spans="1:5" x14ac:dyDescent="0.3">
      <c r="E34" s="3"/>
    </row>
    <row r="35" spans="1:5" x14ac:dyDescent="0.3">
      <c r="E35" s="3"/>
    </row>
    <row r="36" spans="1:5" x14ac:dyDescent="0.3">
      <c r="E36" s="3"/>
    </row>
    <row r="37" spans="1:5" x14ac:dyDescent="0.3">
      <c r="E37" s="3"/>
    </row>
    <row r="38" spans="1:5" x14ac:dyDescent="0.3">
      <c r="E38" s="3"/>
    </row>
    <row r="39" spans="1:5" x14ac:dyDescent="0.3">
      <c r="E39" s="3"/>
    </row>
    <row r="40" spans="1:5" x14ac:dyDescent="0.3">
      <c r="E40" s="3"/>
    </row>
    <row r="41" spans="1:5" x14ac:dyDescent="0.3">
      <c r="E41" s="3"/>
    </row>
    <row r="42" spans="1:5" x14ac:dyDescent="0.3">
      <c r="A42" s="31"/>
      <c r="E42" s="3"/>
    </row>
    <row r="43" spans="1:5" x14ac:dyDescent="0.3">
      <c r="A43" s="31"/>
    </row>
    <row r="44" spans="1:5" x14ac:dyDescent="0.3">
      <c r="A44" s="31"/>
    </row>
    <row r="45" spans="1:5" x14ac:dyDescent="0.3">
      <c r="A45" s="31"/>
    </row>
    <row r="46" spans="1:5" x14ac:dyDescent="0.3">
      <c r="A46" s="31"/>
    </row>
    <row r="47" spans="1:5" x14ac:dyDescent="0.3">
      <c r="A47" s="31"/>
    </row>
    <row r="48" spans="1:5" x14ac:dyDescent="0.3">
      <c r="A48" s="31"/>
    </row>
    <row r="49" spans="1:1" x14ac:dyDescent="0.3">
      <c r="A49" s="31"/>
    </row>
    <row r="50" spans="1:1" x14ac:dyDescent="0.3">
      <c r="A50" s="31"/>
    </row>
    <row r="51" spans="1:1" x14ac:dyDescent="0.3">
      <c r="A51" s="31"/>
    </row>
    <row r="52" spans="1:1" x14ac:dyDescent="0.3">
      <c r="A52" s="31"/>
    </row>
    <row r="53" spans="1:1" x14ac:dyDescent="0.3">
      <c r="A53" s="31"/>
    </row>
    <row r="54" spans="1:1" x14ac:dyDescent="0.3">
      <c r="A54" s="31"/>
    </row>
    <row r="55" spans="1:1" x14ac:dyDescent="0.3">
      <c r="A55" s="31"/>
    </row>
    <row r="56" spans="1:1" x14ac:dyDescent="0.3">
      <c r="A56" s="31"/>
    </row>
    <row r="57" spans="1:1" x14ac:dyDescent="0.3">
      <c r="A57" s="31"/>
    </row>
    <row r="58" spans="1:1" x14ac:dyDescent="0.3">
      <c r="A58" s="31"/>
    </row>
    <row r="59" spans="1:1" x14ac:dyDescent="0.3">
      <c r="A59" s="31"/>
    </row>
    <row r="60" spans="1:1" x14ac:dyDescent="0.3">
      <c r="A60" s="31"/>
    </row>
    <row r="61" spans="1:1" x14ac:dyDescent="0.3">
      <c r="A61" s="31"/>
    </row>
    <row r="62" spans="1:1" x14ac:dyDescent="0.3">
      <c r="A62" s="31"/>
    </row>
    <row r="63" spans="1:1" x14ac:dyDescent="0.3">
      <c r="A63" s="31"/>
    </row>
    <row r="64" spans="1:1" x14ac:dyDescent="0.3">
      <c r="A64" s="31"/>
    </row>
    <row r="65" spans="1:1" x14ac:dyDescent="0.3">
      <c r="A65" s="31"/>
    </row>
    <row r="66" spans="1:1" x14ac:dyDescent="0.3">
      <c r="A66" s="31"/>
    </row>
    <row r="67" spans="1:1" x14ac:dyDescent="0.3">
      <c r="A67" s="31"/>
    </row>
    <row r="68" spans="1:1" x14ac:dyDescent="0.3">
      <c r="A68" s="31"/>
    </row>
    <row r="69" spans="1:1" x14ac:dyDescent="0.3">
      <c r="A69" s="31"/>
    </row>
    <row r="70" spans="1:1" x14ac:dyDescent="0.3">
      <c r="A70" s="31"/>
    </row>
    <row r="71" spans="1:1" x14ac:dyDescent="0.3">
      <c r="A71" s="31"/>
    </row>
    <row r="72" spans="1:1" x14ac:dyDescent="0.3">
      <c r="A72" s="31"/>
    </row>
    <row r="73" spans="1:1" x14ac:dyDescent="0.3">
      <c r="A73" s="31"/>
    </row>
    <row r="74" spans="1:1" x14ac:dyDescent="0.3">
      <c r="A74" s="31"/>
    </row>
    <row r="75" spans="1:1" x14ac:dyDescent="0.3">
      <c r="A75" s="31"/>
    </row>
    <row r="76" spans="1:1" x14ac:dyDescent="0.3">
      <c r="A76" s="31"/>
    </row>
    <row r="77" spans="1:1" x14ac:dyDescent="0.3">
      <c r="A77" s="31"/>
    </row>
    <row r="78" spans="1:1" x14ac:dyDescent="0.3">
      <c r="A78" s="31"/>
    </row>
    <row r="79" spans="1:1" x14ac:dyDescent="0.3">
      <c r="A79" s="31"/>
    </row>
    <row r="80" spans="1:1" x14ac:dyDescent="0.3">
      <c r="A80" s="31"/>
    </row>
    <row r="81" spans="1:1" x14ac:dyDescent="0.3">
      <c r="A81" s="31"/>
    </row>
    <row r="82" spans="1:1" x14ac:dyDescent="0.3">
      <c r="A82" s="31"/>
    </row>
    <row r="83" spans="1:1" x14ac:dyDescent="0.3">
      <c r="A83" s="31"/>
    </row>
    <row r="84" spans="1:1" x14ac:dyDescent="0.3">
      <c r="A84" s="31"/>
    </row>
    <row r="85" spans="1:1" x14ac:dyDescent="0.3">
      <c r="A85" s="31"/>
    </row>
    <row r="86" spans="1:1" x14ac:dyDescent="0.3">
      <c r="A86" s="31"/>
    </row>
    <row r="87" spans="1:1" x14ac:dyDescent="0.3">
      <c r="A87" s="31"/>
    </row>
    <row r="88" spans="1:1" x14ac:dyDescent="0.3">
      <c r="A88" s="31"/>
    </row>
    <row r="89" spans="1:1" x14ac:dyDescent="0.3">
      <c r="A89" s="31"/>
    </row>
    <row r="90" spans="1:1" x14ac:dyDescent="0.3">
      <c r="A90" s="31"/>
    </row>
    <row r="91" spans="1:1" x14ac:dyDescent="0.3">
      <c r="A91" s="31"/>
    </row>
    <row r="92" spans="1:1" x14ac:dyDescent="0.3">
      <c r="A92" s="31"/>
    </row>
    <row r="93" spans="1:1" x14ac:dyDescent="0.3">
      <c r="A93" s="31"/>
    </row>
    <row r="94" spans="1:1" x14ac:dyDescent="0.3">
      <c r="A94" s="31"/>
    </row>
    <row r="95" spans="1:1" x14ac:dyDescent="0.3">
      <c r="A95" s="31"/>
    </row>
    <row r="96" spans="1:1" x14ac:dyDescent="0.3">
      <c r="A96" s="31"/>
    </row>
    <row r="97" spans="1:1" x14ac:dyDescent="0.3">
      <c r="A97" s="31"/>
    </row>
    <row r="98" spans="1:1" x14ac:dyDescent="0.3">
      <c r="A98" s="31"/>
    </row>
    <row r="99" spans="1:1" x14ac:dyDescent="0.3">
      <c r="A99" s="31"/>
    </row>
    <row r="100" spans="1:1" x14ac:dyDescent="0.3">
      <c r="A100" s="31"/>
    </row>
    <row r="101" spans="1:1" x14ac:dyDescent="0.3">
      <c r="A101" s="31"/>
    </row>
    <row r="102" spans="1:1" x14ac:dyDescent="0.3">
      <c r="A102" s="31"/>
    </row>
    <row r="103" spans="1:1" x14ac:dyDescent="0.3">
      <c r="A103" s="31"/>
    </row>
    <row r="104" spans="1:1" x14ac:dyDescent="0.3">
      <c r="A104" s="31"/>
    </row>
    <row r="105" spans="1:1" x14ac:dyDescent="0.3">
      <c r="A105" s="31"/>
    </row>
    <row r="106" spans="1:1" x14ac:dyDescent="0.3">
      <c r="A106" s="31"/>
    </row>
    <row r="107" spans="1:1" x14ac:dyDescent="0.3">
      <c r="A107" s="31"/>
    </row>
    <row r="108" spans="1:1" x14ac:dyDescent="0.3">
      <c r="A108" s="31"/>
    </row>
    <row r="109" spans="1:1" x14ac:dyDescent="0.3">
      <c r="A109" s="31"/>
    </row>
    <row r="110" spans="1:1" x14ac:dyDescent="0.3">
      <c r="A110" s="31"/>
    </row>
    <row r="111" spans="1:1" x14ac:dyDescent="0.3">
      <c r="A111" s="31"/>
    </row>
  </sheetData>
  <autoFilter ref="A1:P42"/>
  <dataValidations count="1">
    <dataValidation type="list" allowBlank="1" showInputMessage="1" showErrorMessage="1" sqref="A2:A1001">
      <formula1>status_comp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1"/>
  <sheetViews>
    <sheetView workbookViewId="0">
      <pane ySplit="1" topLeftCell="A2" activePane="bottomLeft" state="frozen"/>
      <selection pane="bottomLeft" activeCell="D17" sqref="D17"/>
    </sheetView>
  </sheetViews>
  <sheetFormatPr defaultRowHeight="14.4" x14ac:dyDescent="0.3"/>
  <cols>
    <col min="1" max="1" width="52.109375" style="11" bestFit="1" customWidth="1"/>
    <col min="2" max="2" width="11.6640625" style="20" bestFit="1" customWidth="1"/>
    <col min="3" max="3" width="22.88671875" style="11" bestFit="1" customWidth="1"/>
  </cols>
  <sheetData>
    <row r="1" spans="1:3" x14ac:dyDescent="0.3">
      <c r="A1" s="15" t="s">
        <v>33</v>
      </c>
      <c r="B1" s="16" t="s">
        <v>34</v>
      </c>
      <c r="C1" s="15" t="s">
        <v>35</v>
      </c>
    </row>
    <row r="2" spans="1:3" x14ac:dyDescent="0.3">
      <c r="A2" s="17" t="s">
        <v>36</v>
      </c>
      <c r="B2" s="18">
        <v>55700</v>
      </c>
      <c r="C2" s="17" t="s">
        <v>37</v>
      </c>
    </row>
    <row r="3" spans="1:3" x14ac:dyDescent="0.3">
      <c r="A3" s="17" t="s">
        <v>38</v>
      </c>
      <c r="B3" s="18">
        <v>40300</v>
      </c>
      <c r="C3" s="17" t="s">
        <v>39</v>
      </c>
    </row>
    <row r="4" spans="1:3" x14ac:dyDescent="0.3">
      <c r="A4" s="17" t="s">
        <v>40</v>
      </c>
      <c r="B4" s="18">
        <v>40200</v>
      </c>
      <c r="C4" s="17" t="s">
        <v>39</v>
      </c>
    </row>
    <row r="5" spans="1:3" x14ac:dyDescent="0.3">
      <c r="A5" s="17" t="s">
        <v>41</v>
      </c>
      <c r="B5" s="18">
        <v>52100</v>
      </c>
      <c r="C5" s="17" t="s">
        <v>37</v>
      </c>
    </row>
    <row r="6" spans="1:3" x14ac:dyDescent="0.3">
      <c r="A6" s="17" t="s">
        <v>42</v>
      </c>
      <c r="B6" s="18">
        <v>82000</v>
      </c>
      <c r="C6" s="17" t="s">
        <v>39</v>
      </c>
    </row>
    <row r="7" spans="1:3" x14ac:dyDescent="0.3">
      <c r="A7" s="17" t="s">
        <v>43</v>
      </c>
      <c r="B7" s="18">
        <v>52400</v>
      </c>
      <c r="C7" s="17" t="s">
        <v>37</v>
      </c>
    </row>
    <row r="8" spans="1:3" x14ac:dyDescent="0.3">
      <c r="A8" s="17" t="s">
        <v>44</v>
      </c>
      <c r="B8" s="18" t="s">
        <v>10</v>
      </c>
      <c r="C8" s="17" t="s">
        <v>37</v>
      </c>
    </row>
    <row r="9" spans="1:3" x14ac:dyDescent="0.3">
      <c r="A9" s="17" t="s">
        <v>45</v>
      </c>
      <c r="B9" s="18">
        <v>82200</v>
      </c>
      <c r="C9" s="17" t="s">
        <v>39</v>
      </c>
    </row>
    <row r="10" spans="1:3" x14ac:dyDescent="0.3">
      <c r="A10" s="17" t="s">
        <v>46</v>
      </c>
      <c r="B10" s="18">
        <v>82300</v>
      </c>
      <c r="C10" s="17" t="s">
        <v>39</v>
      </c>
    </row>
    <row r="11" spans="1:3" x14ac:dyDescent="0.3">
      <c r="A11" s="17" t="s">
        <v>47</v>
      </c>
      <c r="B11" s="18">
        <v>40400</v>
      </c>
      <c r="C11" s="17" t="s">
        <v>39</v>
      </c>
    </row>
    <row r="12" spans="1:3" x14ac:dyDescent="0.3">
      <c r="A12" s="17" t="s">
        <v>48</v>
      </c>
      <c r="B12" s="18">
        <v>82400</v>
      </c>
      <c r="C12" s="17" t="s">
        <v>39</v>
      </c>
    </row>
    <row r="13" spans="1:3" x14ac:dyDescent="0.3">
      <c r="A13" s="17" t="s">
        <v>49</v>
      </c>
      <c r="B13" s="18">
        <v>51200</v>
      </c>
      <c r="C13" s="17" t="s">
        <v>37</v>
      </c>
    </row>
    <row r="14" spans="1:3" x14ac:dyDescent="0.3">
      <c r="A14" s="17" t="s">
        <v>50</v>
      </c>
      <c r="B14" s="18">
        <v>56200</v>
      </c>
      <c r="C14" s="17" t="s">
        <v>37</v>
      </c>
    </row>
    <row r="15" spans="1:3" x14ac:dyDescent="0.3">
      <c r="A15" s="17" t="s">
        <v>51</v>
      </c>
      <c r="B15" s="18">
        <v>40600</v>
      </c>
      <c r="C15" s="17" t="s">
        <v>39</v>
      </c>
    </row>
    <row r="16" spans="1:3" x14ac:dyDescent="0.3">
      <c r="A16" s="17" t="s">
        <v>52</v>
      </c>
      <c r="B16" s="18">
        <v>44100</v>
      </c>
      <c r="C16" s="17" t="s">
        <v>39</v>
      </c>
    </row>
    <row r="17" spans="1:3" x14ac:dyDescent="0.3">
      <c r="A17" s="17" t="s">
        <v>53</v>
      </c>
      <c r="B17" s="18">
        <v>47200</v>
      </c>
      <c r="C17" s="17" t="s">
        <v>37</v>
      </c>
    </row>
    <row r="18" spans="1:3" x14ac:dyDescent="0.3">
      <c r="A18" s="17" t="s">
        <v>54</v>
      </c>
      <c r="B18" s="18">
        <v>83500</v>
      </c>
      <c r="C18" s="17" t="s">
        <v>39</v>
      </c>
    </row>
    <row r="19" spans="1:3" x14ac:dyDescent="0.3">
      <c r="A19" s="17" t="s">
        <v>55</v>
      </c>
      <c r="B19" s="18">
        <v>82700</v>
      </c>
      <c r="C19" s="17" t="s">
        <v>39</v>
      </c>
    </row>
    <row r="20" spans="1:3" x14ac:dyDescent="0.3">
      <c r="A20" s="17" t="s">
        <v>56</v>
      </c>
      <c r="B20" s="18">
        <v>52800</v>
      </c>
      <c r="C20" s="17" t="s">
        <v>37</v>
      </c>
    </row>
    <row r="21" spans="1:3" x14ac:dyDescent="0.3">
      <c r="A21" s="17" t="s">
        <v>57</v>
      </c>
      <c r="B21" s="18">
        <v>81800</v>
      </c>
      <c r="C21" s="17" t="s">
        <v>39</v>
      </c>
    </row>
    <row r="22" spans="1:3" x14ac:dyDescent="0.3">
      <c r="A22" s="17" t="s">
        <v>58</v>
      </c>
      <c r="B22" s="18">
        <v>56300</v>
      </c>
      <c r="C22" s="17" t="s">
        <v>37</v>
      </c>
    </row>
    <row r="23" spans="1:3" x14ac:dyDescent="0.3">
      <c r="A23" s="17" t="s">
        <v>59</v>
      </c>
      <c r="B23" s="18">
        <v>53000</v>
      </c>
      <c r="C23" s="17" t="s">
        <v>37</v>
      </c>
    </row>
    <row r="24" spans="1:3" x14ac:dyDescent="0.3">
      <c r="A24" s="17" t="s">
        <v>60</v>
      </c>
      <c r="B24" s="18">
        <v>82800</v>
      </c>
      <c r="C24" s="17" t="s">
        <v>39</v>
      </c>
    </row>
    <row r="25" spans="1:3" x14ac:dyDescent="0.3">
      <c r="A25" s="17" t="s">
        <v>61</v>
      </c>
      <c r="B25" s="18">
        <v>42800</v>
      </c>
      <c r="C25" s="17" t="s">
        <v>39</v>
      </c>
    </row>
    <row r="26" spans="1:3" x14ac:dyDescent="0.3">
      <c r="A26" s="17" t="s">
        <v>62</v>
      </c>
      <c r="B26" s="18">
        <v>41900</v>
      </c>
      <c r="C26" s="17" t="s">
        <v>39</v>
      </c>
    </row>
    <row r="27" spans="1:3" x14ac:dyDescent="0.3">
      <c r="A27" s="17" t="s">
        <v>63</v>
      </c>
      <c r="B27" s="18">
        <v>47700</v>
      </c>
      <c r="C27" s="17" t="s">
        <v>39</v>
      </c>
    </row>
    <row r="28" spans="1:3" x14ac:dyDescent="0.3">
      <c r="A28" s="17" t="s">
        <v>64</v>
      </c>
      <c r="B28" s="18">
        <v>46700</v>
      </c>
      <c r="C28" s="17" t="s">
        <v>39</v>
      </c>
    </row>
    <row r="29" spans="1:3" x14ac:dyDescent="0.3">
      <c r="A29" s="17" t="s">
        <v>65</v>
      </c>
      <c r="B29" s="18">
        <v>42246</v>
      </c>
      <c r="C29" s="17" t="s">
        <v>66</v>
      </c>
    </row>
    <row r="30" spans="1:3" x14ac:dyDescent="0.3">
      <c r="A30" s="17" t="s">
        <v>67</v>
      </c>
      <c r="B30" s="18">
        <v>56900</v>
      </c>
      <c r="C30" s="17" t="s">
        <v>37</v>
      </c>
    </row>
    <row r="31" spans="1:3" x14ac:dyDescent="0.3">
      <c r="A31" s="17" t="s">
        <v>68</v>
      </c>
      <c r="B31" s="18">
        <v>57000</v>
      </c>
      <c r="C31" s="17" t="s">
        <v>37</v>
      </c>
    </row>
    <row r="32" spans="1:3" x14ac:dyDescent="0.3">
      <c r="A32" s="17" t="s">
        <v>69</v>
      </c>
      <c r="B32" s="18">
        <v>46900</v>
      </c>
      <c r="C32" s="17" t="s">
        <v>39</v>
      </c>
    </row>
    <row r="33" spans="1:3" x14ac:dyDescent="0.3">
      <c r="A33" s="17" t="s">
        <v>70</v>
      </c>
      <c r="B33" s="18">
        <v>47500</v>
      </c>
      <c r="C33" s="17" t="s">
        <v>39</v>
      </c>
    </row>
    <row r="34" spans="1:3" x14ac:dyDescent="0.3">
      <c r="A34" s="17" t="s">
        <v>71</v>
      </c>
      <c r="B34" s="18">
        <v>57200</v>
      </c>
      <c r="C34" s="17" t="s">
        <v>37</v>
      </c>
    </row>
    <row r="35" spans="1:3" x14ac:dyDescent="0.3">
      <c r="A35" s="17" t="s">
        <v>72</v>
      </c>
      <c r="B35" s="18">
        <v>42900</v>
      </c>
      <c r="C35" s="17" t="s">
        <v>39</v>
      </c>
    </row>
    <row r="36" spans="1:3" x14ac:dyDescent="0.3">
      <c r="A36" s="17" t="s">
        <v>73</v>
      </c>
      <c r="B36" s="18">
        <v>41400</v>
      </c>
      <c r="C36" s="17" t="s">
        <v>39</v>
      </c>
    </row>
    <row r="37" spans="1:3" x14ac:dyDescent="0.3">
      <c r="A37" s="17" t="s">
        <v>74</v>
      </c>
      <c r="B37" s="18">
        <v>53300</v>
      </c>
      <c r="C37" s="17" t="s">
        <v>37</v>
      </c>
    </row>
    <row r="38" spans="1:3" x14ac:dyDescent="0.3">
      <c r="A38" s="17" t="s">
        <v>75</v>
      </c>
      <c r="B38" s="18">
        <v>47100</v>
      </c>
      <c r="C38" s="17" t="s">
        <v>39</v>
      </c>
    </row>
    <row r="39" spans="1:3" x14ac:dyDescent="0.3">
      <c r="A39" s="17" t="s">
        <v>76</v>
      </c>
      <c r="B39" s="18">
        <v>53600</v>
      </c>
      <c r="C39" s="17" t="s">
        <v>37</v>
      </c>
    </row>
    <row r="40" spans="1:3" x14ac:dyDescent="0.3">
      <c r="A40" s="17" t="s">
        <v>77</v>
      </c>
      <c r="B40" s="18">
        <v>42000</v>
      </c>
      <c r="C40" s="17" t="s">
        <v>39</v>
      </c>
    </row>
    <row r="41" spans="1:3" x14ac:dyDescent="0.3">
      <c r="A41" s="17" t="s">
        <v>78</v>
      </c>
      <c r="B41" s="18">
        <v>54000</v>
      </c>
      <c r="C41" s="17" t="s">
        <v>37</v>
      </c>
    </row>
    <row r="42" spans="1:3" x14ac:dyDescent="0.3">
      <c r="A42" s="17" t="s">
        <v>79</v>
      </c>
      <c r="B42" s="18">
        <v>57300</v>
      </c>
      <c r="C42" s="17" t="s">
        <v>37</v>
      </c>
    </row>
    <row r="43" spans="1:3" x14ac:dyDescent="0.3">
      <c r="A43" s="17" t="s">
        <v>80</v>
      </c>
      <c r="B43" s="18">
        <v>50300</v>
      </c>
      <c r="C43" s="17" t="s">
        <v>37</v>
      </c>
    </row>
    <row r="44" spans="1:3" x14ac:dyDescent="0.3">
      <c r="A44" s="17" t="s">
        <v>81</v>
      </c>
      <c r="B44" s="18" t="s">
        <v>157</v>
      </c>
      <c r="C44" s="17" t="s">
        <v>39</v>
      </c>
    </row>
    <row r="45" spans="1:3" x14ac:dyDescent="0.3">
      <c r="A45" s="17" t="s">
        <v>82</v>
      </c>
      <c r="B45" s="18">
        <v>57100</v>
      </c>
      <c r="C45" s="17" t="s">
        <v>37</v>
      </c>
    </row>
    <row r="46" spans="1:3" x14ac:dyDescent="0.3">
      <c r="A46" s="17" t="s">
        <v>83</v>
      </c>
      <c r="B46" s="18">
        <v>83000</v>
      </c>
      <c r="C46" s="17" t="s">
        <v>39</v>
      </c>
    </row>
    <row r="47" spans="1:3" x14ac:dyDescent="0.3">
      <c r="A47" s="17" t="s">
        <v>84</v>
      </c>
      <c r="B47" s="18">
        <v>46602</v>
      </c>
      <c r="C47" s="17" t="s">
        <v>66</v>
      </c>
    </row>
    <row r="48" spans="1:3" x14ac:dyDescent="0.3">
      <c r="A48" s="17" t="s">
        <v>85</v>
      </c>
      <c r="B48" s="18">
        <v>97700</v>
      </c>
      <c r="C48" s="17" t="s">
        <v>66</v>
      </c>
    </row>
    <row r="49" spans="1:3" x14ac:dyDescent="0.3">
      <c r="A49" s="17" t="s">
        <v>86</v>
      </c>
      <c r="B49" s="18">
        <v>53900</v>
      </c>
      <c r="C49" s="17" t="s">
        <v>37</v>
      </c>
    </row>
    <row r="50" spans="1:3" x14ac:dyDescent="0.3">
      <c r="A50" s="17" t="s">
        <v>87</v>
      </c>
      <c r="B50" s="18">
        <v>54200</v>
      </c>
      <c r="C50" s="17" t="s">
        <v>37</v>
      </c>
    </row>
    <row r="51" spans="1:3" x14ac:dyDescent="0.3">
      <c r="A51" s="17" t="s">
        <v>88</v>
      </c>
      <c r="B51" s="18">
        <v>50900</v>
      </c>
      <c r="C51" s="17" t="s">
        <v>37</v>
      </c>
    </row>
    <row r="52" spans="1:3" x14ac:dyDescent="0.3">
      <c r="A52" s="17" t="s">
        <v>89</v>
      </c>
      <c r="B52" s="18" t="s">
        <v>90</v>
      </c>
      <c r="C52" s="17" t="s">
        <v>39</v>
      </c>
    </row>
    <row r="53" spans="1:3" x14ac:dyDescent="0.3">
      <c r="A53" s="17" t="s">
        <v>91</v>
      </c>
      <c r="B53" s="18">
        <v>57600</v>
      </c>
      <c r="C53" s="17" t="s">
        <v>37</v>
      </c>
    </row>
    <row r="54" spans="1:3" x14ac:dyDescent="0.3">
      <c r="A54" s="17" t="s">
        <v>92</v>
      </c>
      <c r="B54" s="18">
        <v>46627</v>
      </c>
      <c r="C54" s="17" t="s">
        <v>39</v>
      </c>
    </row>
    <row r="55" spans="1:3" x14ac:dyDescent="0.3">
      <c r="A55" s="17" t="s">
        <v>93</v>
      </c>
      <c r="B55" s="18">
        <v>83200</v>
      </c>
      <c r="C55" s="17" t="s">
        <v>39</v>
      </c>
    </row>
    <row r="56" spans="1:3" x14ac:dyDescent="0.3">
      <c r="A56" s="17" t="s">
        <v>94</v>
      </c>
      <c r="B56" s="18">
        <v>42700</v>
      </c>
      <c r="C56" s="17" t="s">
        <v>39</v>
      </c>
    </row>
    <row r="57" spans="1:3" x14ac:dyDescent="0.3">
      <c r="A57" s="17" t="s">
        <v>95</v>
      </c>
      <c r="B57" s="18">
        <v>40800</v>
      </c>
      <c r="C57" s="17" t="s">
        <v>39</v>
      </c>
    </row>
    <row r="58" spans="1:3" x14ac:dyDescent="0.3">
      <c r="A58" s="17" t="s">
        <v>96</v>
      </c>
      <c r="B58" s="18">
        <v>46100</v>
      </c>
      <c r="C58" s="17" t="s">
        <v>66</v>
      </c>
    </row>
    <row r="59" spans="1:3" x14ac:dyDescent="0.3">
      <c r="A59" s="17" t="s">
        <v>97</v>
      </c>
      <c r="B59" s="18">
        <v>54300</v>
      </c>
      <c r="C59" s="17" t="s">
        <v>37</v>
      </c>
    </row>
    <row r="60" spans="1:3" x14ac:dyDescent="0.3">
      <c r="A60" s="17" t="s">
        <v>98</v>
      </c>
      <c r="B60" s="18">
        <v>44000</v>
      </c>
      <c r="C60" s="17" t="s">
        <v>39</v>
      </c>
    </row>
    <row r="61" spans="1:3" x14ac:dyDescent="0.3">
      <c r="A61" s="17" t="s">
        <v>99</v>
      </c>
      <c r="B61" s="18">
        <v>83400</v>
      </c>
      <c r="C61" s="17" t="s">
        <v>39</v>
      </c>
    </row>
    <row r="62" spans="1:3" x14ac:dyDescent="0.3">
      <c r="A62" s="17" t="s">
        <v>100</v>
      </c>
      <c r="B62" s="18">
        <v>44200</v>
      </c>
      <c r="C62" s="17" t="s">
        <v>39</v>
      </c>
    </row>
    <row r="63" spans="1:3" x14ac:dyDescent="0.3">
      <c r="A63" s="17" t="s">
        <v>101</v>
      </c>
      <c r="B63" s="18">
        <v>58400</v>
      </c>
      <c r="C63" s="17" t="s">
        <v>37</v>
      </c>
    </row>
    <row r="64" spans="1:3" x14ac:dyDescent="0.3">
      <c r="A64" s="17" t="s">
        <v>102</v>
      </c>
      <c r="B64" s="18">
        <v>46200</v>
      </c>
      <c r="C64" s="17" t="s">
        <v>39</v>
      </c>
    </row>
    <row r="65" spans="1:3" x14ac:dyDescent="0.3">
      <c r="A65" s="17" t="s">
        <v>103</v>
      </c>
      <c r="B65" s="18">
        <v>83800</v>
      </c>
      <c r="C65" s="17" t="s">
        <v>39</v>
      </c>
    </row>
    <row r="66" spans="1:3" x14ac:dyDescent="0.3">
      <c r="A66" s="17" t="s">
        <v>159</v>
      </c>
      <c r="B66" s="18" t="s">
        <v>160</v>
      </c>
      <c r="C66" s="17" t="s">
        <v>39</v>
      </c>
    </row>
    <row r="67" spans="1:3" x14ac:dyDescent="0.3">
      <c r="A67" s="17" t="s">
        <v>104</v>
      </c>
      <c r="B67" s="18">
        <v>42200</v>
      </c>
      <c r="C67" s="17" t="s">
        <v>39</v>
      </c>
    </row>
    <row r="68" spans="1:3" x14ac:dyDescent="0.3">
      <c r="A68" s="17" t="s">
        <v>105</v>
      </c>
      <c r="B68" s="18">
        <v>84400</v>
      </c>
      <c r="C68" s="17" t="s">
        <v>39</v>
      </c>
    </row>
    <row r="69" spans="1:3" x14ac:dyDescent="0.3">
      <c r="A69" s="17" t="s">
        <v>106</v>
      </c>
      <c r="B69" s="18">
        <v>46500</v>
      </c>
      <c r="C69" s="17" t="s">
        <v>39</v>
      </c>
    </row>
    <row r="70" spans="1:3" x14ac:dyDescent="0.3">
      <c r="A70" s="17" t="s">
        <v>107</v>
      </c>
      <c r="B70" s="18">
        <v>40500</v>
      </c>
      <c r="C70" s="17" t="s">
        <v>39</v>
      </c>
    </row>
    <row r="71" spans="1:3" x14ac:dyDescent="0.3">
      <c r="A71" s="17" t="s">
        <v>108</v>
      </c>
      <c r="B71" s="18">
        <v>46601</v>
      </c>
      <c r="C71" s="17" t="s">
        <v>39</v>
      </c>
    </row>
    <row r="72" spans="1:3" x14ac:dyDescent="0.3">
      <c r="A72" s="17" t="s">
        <v>109</v>
      </c>
      <c r="B72" s="18">
        <v>46600</v>
      </c>
      <c r="C72" s="17" t="s">
        <v>39</v>
      </c>
    </row>
    <row r="73" spans="1:3" x14ac:dyDescent="0.3">
      <c r="A73" s="17" t="s">
        <v>110</v>
      </c>
      <c r="B73" s="18">
        <v>47000</v>
      </c>
      <c r="C73" s="17" t="s">
        <v>111</v>
      </c>
    </row>
    <row r="74" spans="1:3" x14ac:dyDescent="0.3">
      <c r="A74" s="17" t="s">
        <v>112</v>
      </c>
      <c r="B74" s="18" t="s">
        <v>90</v>
      </c>
      <c r="C74" s="17" t="s">
        <v>66</v>
      </c>
    </row>
    <row r="75" spans="1:3" x14ac:dyDescent="0.3">
      <c r="A75" s="17" t="s">
        <v>113</v>
      </c>
      <c r="B75" s="18" t="s">
        <v>90</v>
      </c>
      <c r="C75" s="17" t="s">
        <v>66</v>
      </c>
    </row>
    <row r="76" spans="1:3" x14ac:dyDescent="0.3">
      <c r="A76" s="17" t="s">
        <v>114</v>
      </c>
      <c r="B76" s="18" t="s">
        <v>90</v>
      </c>
      <c r="C76" s="17" t="s">
        <v>66</v>
      </c>
    </row>
    <row r="77" spans="1:3" x14ac:dyDescent="0.3">
      <c r="A77" s="17" t="s">
        <v>115</v>
      </c>
      <c r="B77" s="18" t="s">
        <v>90</v>
      </c>
      <c r="C77" s="17" t="s">
        <v>66</v>
      </c>
    </row>
    <row r="78" spans="1:3" x14ac:dyDescent="0.3">
      <c r="A78" s="17" t="s">
        <v>116</v>
      </c>
      <c r="B78" s="18" t="s">
        <v>90</v>
      </c>
      <c r="C78" s="17" t="s">
        <v>66</v>
      </c>
    </row>
    <row r="79" spans="1:3" x14ac:dyDescent="0.3">
      <c r="A79" s="17" t="s">
        <v>117</v>
      </c>
      <c r="B79" s="18" t="s">
        <v>90</v>
      </c>
      <c r="C79" s="17" t="s">
        <v>66</v>
      </c>
    </row>
    <row r="80" spans="1:3" x14ac:dyDescent="0.3">
      <c r="A80" s="17" t="s">
        <v>118</v>
      </c>
      <c r="B80" s="18" t="s">
        <v>90</v>
      </c>
      <c r="C80" s="17" t="s">
        <v>66</v>
      </c>
    </row>
    <row r="81" spans="1:3" x14ac:dyDescent="0.3">
      <c r="A81" s="17" t="s">
        <v>119</v>
      </c>
      <c r="B81" s="18" t="s">
        <v>90</v>
      </c>
      <c r="C81" s="17" t="s">
        <v>66</v>
      </c>
    </row>
    <row r="82" spans="1:3" x14ac:dyDescent="0.3">
      <c r="A82" s="17" t="s">
        <v>120</v>
      </c>
      <c r="B82" s="18" t="s">
        <v>90</v>
      </c>
      <c r="C82" s="17" t="s">
        <v>66</v>
      </c>
    </row>
    <row r="83" spans="1:3" x14ac:dyDescent="0.3">
      <c r="A83" s="17" t="s">
        <v>121</v>
      </c>
      <c r="B83" s="18" t="s">
        <v>90</v>
      </c>
      <c r="C83" s="17" t="s">
        <v>66</v>
      </c>
    </row>
    <row r="84" spans="1:3" x14ac:dyDescent="0.3">
      <c r="A84" s="17" t="s">
        <v>122</v>
      </c>
      <c r="B84" s="18" t="s">
        <v>90</v>
      </c>
      <c r="C84" s="17" t="s">
        <v>66</v>
      </c>
    </row>
    <row r="85" spans="1:3" x14ac:dyDescent="0.3">
      <c r="A85" s="17" t="s">
        <v>123</v>
      </c>
      <c r="B85" s="18" t="s">
        <v>90</v>
      </c>
      <c r="C85" s="17" t="s">
        <v>66</v>
      </c>
    </row>
    <row r="86" spans="1:3" x14ac:dyDescent="0.3">
      <c r="A86" s="17" t="s">
        <v>124</v>
      </c>
      <c r="B86" s="18" t="s">
        <v>90</v>
      </c>
      <c r="C86" s="17" t="s">
        <v>66</v>
      </c>
    </row>
    <row r="87" spans="1:3" x14ac:dyDescent="0.3">
      <c r="A87" s="17" t="s">
        <v>125</v>
      </c>
      <c r="B87" s="18" t="s">
        <v>90</v>
      </c>
      <c r="C87" s="17" t="s">
        <v>66</v>
      </c>
    </row>
    <row r="88" spans="1:3" x14ac:dyDescent="0.3">
      <c r="A88" s="17" t="s">
        <v>126</v>
      </c>
      <c r="B88" s="18" t="s">
        <v>90</v>
      </c>
      <c r="C88" s="17" t="s">
        <v>66</v>
      </c>
    </row>
    <row r="89" spans="1:3" x14ac:dyDescent="0.3">
      <c r="A89" s="17" t="s">
        <v>127</v>
      </c>
      <c r="B89" s="18" t="s">
        <v>90</v>
      </c>
      <c r="C89" s="17" t="s">
        <v>66</v>
      </c>
    </row>
    <row r="90" spans="1:3" x14ac:dyDescent="0.3">
      <c r="A90" s="17" t="s">
        <v>128</v>
      </c>
      <c r="B90" s="18" t="s">
        <v>90</v>
      </c>
      <c r="C90" s="17" t="s">
        <v>66</v>
      </c>
    </row>
    <row r="91" spans="1:3" x14ac:dyDescent="0.3">
      <c r="A91" s="17" t="s">
        <v>129</v>
      </c>
      <c r="B91" s="18">
        <v>47400</v>
      </c>
      <c r="C91" s="17" t="s">
        <v>39</v>
      </c>
    </row>
    <row r="92" spans="1:3" x14ac:dyDescent="0.3">
      <c r="A92" s="17" t="s">
        <v>130</v>
      </c>
      <c r="B92" s="18">
        <v>54800</v>
      </c>
      <c r="C92" s="17" t="s">
        <v>37</v>
      </c>
    </row>
    <row r="93" spans="1:3" x14ac:dyDescent="0.3">
      <c r="A93" s="17" t="s">
        <v>131</v>
      </c>
      <c r="B93" s="18">
        <v>84100</v>
      </c>
      <c r="C93" s="17" t="s">
        <v>39</v>
      </c>
    </row>
    <row r="94" spans="1:3" x14ac:dyDescent="0.3">
      <c r="A94" s="17" t="s">
        <v>132</v>
      </c>
      <c r="B94" s="18">
        <v>47800</v>
      </c>
      <c r="C94" s="17" t="s">
        <v>39</v>
      </c>
    </row>
    <row r="95" spans="1:3" x14ac:dyDescent="0.3">
      <c r="A95" s="17" t="s">
        <v>133</v>
      </c>
      <c r="B95" s="18">
        <v>48000</v>
      </c>
      <c r="C95" s="17" t="s">
        <v>39</v>
      </c>
    </row>
    <row r="96" spans="1:3" x14ac:dyDescent="0.3">
      <c r="A96" s="17" t="s">
        <v>134</v>
      </c>
      <c r="B96" s="18">
        <v>58800</v>
      </c>
      <c r="C96" s="17" t="s">
        <v>37</v>
      </c>
    </row>
    <row r="97" spans="1:3" x14ac:dyDescent="0.3">
      <c r="A97" s="17" t="s">
        <v>135</v>
      </c>
      <c r="B97" s="18">
        <v>84200</v>
      </c>
      <c r="C97" s="17" t="s">
        <v>39</v>
      </c>
    </row>
    <row r="98" spans="1:3" x14ac:dyDescent="0.3">
      <c r="A98" s="17" t="s">
        <v>136</v>
      </c>
      <c r="B98" s="18">
        <v>84300</v>
      </c>
      <c r="C98" s="17" t="s">
        <v>39</v>
      </c>
    </row>
    <row r="99" spans="1:3" x14ac:dyDescent="0.3">
      <c r="A99" s="17" t="s">
        <v>137</v>
      </c>
      <c r="B99" s="18">
        <v>83100</v>
      </c>
      <c r="C99" s="17" t="s">
        <v>39</v>
      </c>
    </row>
    <row r="100" spans="1:3" x14ac:dyDescent="0.3">
      <c r="A100" s="17" t="s">
        <v>138</v>
      </c>
      <c r="B100" s="18">
        <v>55000</v>
      </c>
      <c r="C100" s="17" t="s">
        <v>37</v>
      </c>
    </row>
    <row r="101" spans="1:3" x14ac:dyDescent="0.3">
      <c r="A101" s="17" t="s">
        <v>139</v>
      </c>
      <c r="B101" s="18">
        <v>83700</v>
      </c>
      <c r="C101" s="17" t="s">
        <v>39</v>
      </c>
    </row>
    <row r="102" spans="1:3" x14ac:dyDescent="0.3">
      <c r="A102" s="17" t="s">
        <v>140</v>
      </c>
      <c r="B102" s="18">
        <v>40700</v>
      </c>
      <c r="C102" s="17" t="s">
        <v>39</v>
      </c>
    </row>
    <row r="103" spans="1:3" x14ac:dyDescent="0.3">
      <c r="A103" s="17" t="s">
        <v>141</v>
      </c>
      <c r="B103" s="18">
        <v>41500</v>
      </c>
      <c r="C103" s="17" t="s">
        <v>39</v>
      </c>
    </row>
    <row r="104" spans="1:3" x14ac:dyDescent="0.3">
      <c r="A104" s="17" t="s">
        <v>142</v>
      </c>
      <c r="B104" s="18">
        <v>48400</v>
      </c>
      <c r="C104" s="17" t="s">
        <v>39</v>
      </c>
    </row>
    <row r="105" spans="1:3" x14ac:dyDescent="0.3">
      <c r="A105" s="17" t="s">
        <v>143</v>
      </c>
      <c r="B105" s="18">
        <v>51800</v>
      </c>
      <c r="C105" s="17" t="s">
        <v>37</v>
      </c>
    </row>
    <row r="106" spans="1:3" x14ac:dyDescent="0.3">
      <c r="A106" s="17" t="s">
        <v>144</v>
      </c>
      <c r="B106" s="18">
        <v>54500</v>
      </c>
      <c r="C106" s="17" t="s">
        <v>37</v>
      </c>
    </row>
    <row r="107" spans="1:3" x14ac:dyDescent="0.3">
      <c r="A107" s="17" t="s">
        <v>145</v>
      </c>
      <c r="B107" s="18">
        <v>55400</v>
      </c>
      <c r="C107" s="17" t="s">
        <v>37</v>
      </c>
    </row>
    <row r="108" spans="1:3" x14ac:dyDescent="0.3">
      <c r="A108" s="17" t="s">
        <v>146</v>
      </c>
      <c r="B108" s="18">
        <v>55100</v>
      </c>
      <c r="C108" s="17" t="s">
        <v>37</v>
      </c>
    </row>
    <row r="109" spans="1:3" x14ac:dyDescent="0.3">
      <c r="A109" s="17" t="s">
        <v>147</v>
      </c>
      <c r="B109" s="18" t="s">
        <v>148</v>
      </c>
      <c r="C109" s="17" t="s">
        <v>39</v>
      </c>
    </row>
    <row r="110" spans="1:3" x14ac:dyDescent="0.3">
      <c r="A110" s="17" t="s">
        <v>149</v>
      </c>
      <c r="B110" s="18">
        <v>82600</v>
      </c>
      <c r="C110" s="17" t="s">
        <v>39</v>
      </c>
    </row>
    <row r="111" spans="1:3" x14ac:dyDescent="0.3">
      <c r="A111" s="19" t="s">
        <v>150</v>
      </c>
      <c r="B111" s="18">
        <v>84800</v>
      </c>
      <c r="C111" s="19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20</Value>
    </TaxCatchAll>
    <EffectiveDate xmlns="0726195c-4e5f-403b-b0e6-5bc4fc6a495f">2017-04-20T16:15:36+00:00</EffectiveDate>
    <Division xmlns="64719721-3f2e-4037-a826-7fe00fbc2e3c">State Purchasing</Division>
    <CategoryDoc xmlns="0726195c-4e5f-403b-b0e6-5bc4fc6a495f">Compliance Tools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Improvement Tools</TermName>
          <TermId xmlns="http://schemas.microsoft.com/office/infopath/2007/PartnerControls">803926a4-11ec-4cbe-8c32-5113c0cbbb39</TermId>
        </TermInfo>
      </Terms>
    </b814ba249d91463a8222dc7318a2e120>
    <DocumentDescription xmlns="0726195c-4e5f-403b-b0e6-5bc4fc6a495f">PO Scorecard to be used with $25K Review and Split Purchases Review section of the annual self-audit.</DocumentDescription>
    <TaxKeywordTaxHTField xmlns="64719721-3f2e-4037-a826-7fe00fbc2e3c">
      <Terms xmlns="http://schemas.microsoft.com/office/infopath/2007/PartnerControls"/>
    </TaxKeywordTaxHTField>
    <DisplayPriority xmlns="0726195c-4e5f-403b-b0e6-5bc4fc6a495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F98D543DB5F52847A9BB192F044EEE01" ma:contentTypeVersion="66" ma:contentTypeDescription="This is used to create DOAS Asset Library" ma:contentTypeScope="" ma:versionID="f63841302093815abb27a7258ac42c55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bc94845b17ff7bde581384e75a7ff5b5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Additional Resources" ma:description="" ma:format="Dropdown" ma:internalName="CategoryDoc">
      <xsd:simpleType>
        <xsd:restriction base="dms:Choice">
          <xsd:enumeration value="Additional Resources"/>
          <xsd:enumeration value="Compliance Tools"/>
          <xsd:enumeration value="P-Card Tool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D097B6-F418-4C9C-B589-9E23159CEC31}"/>
</file>

<file path=customXml/itemProps2.xml><?xml version="1.0" encoding="utf-8"?>
<ds:datastoreItem xmlns:ds="http://schemas.openxmlformats.org/officeDocument/2006/customXml" ds:itemID="{0B2FE201-E772-4120-AE56-2F8BEDBF30D7}"/>
</file>

<file path=customXml/itemProps3.xml><?xml version="1.0" encoding="utf-8"?>
<ds:datastoreItem xmlns:ds="http://schemas.openxmlformats.org/officeDocument/2006/customXml" ds:itemID="{B1A23EBD-CD38-434D-8179-6597A2DABCD1}"/>
</file>

<file path=customXml/itemProps4.xml><?xml version="1.0" encoding="utf-8"?>
<ds:datastoreItem xmlns:ds="http://schemas.openxmlformats.org/officeDocument/2006/customXml" ds:itemID="{DD3DFF6B-2683-484D-AD85-4596FA0C8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Summary and Rating</vt:lpstr>
      <vt:lpstr>$25K</vt:lpstr>
      <vt:lpstr>Splits - Vendor</vt:lpstr>
      <vt:lpstr>Splits - NIGP</vt:lpstr>
      <vt:lpstr>Lookups</vt:lpstr>
      <vt:lpstr>entities</vt:lpstr>
      <vt:lpstr>entity_names</vt:lpstr>
      <vt:lpstr>lines</vt:lpstr>
      <vt:lpstr>po_count</vt:lpstr>
      <vt:lpstr>po_num_25K</vt:lpstr>
      <vt:lpstr>po_splits_nigp</vt:lpstr>
      <vt:lpstr>'Summary and Rating'!Print_Area</vt:lpstr>
      <vt:lpstr>spend_nigp_split</vt:lpstr>
      <vt:lpstr>spend_vend_split</vt:lpstr>
      <vt:lpstr>status_25K</vt:lpstr>
      <vt:lpstr>status_comp</vt:lpstr>
      <vt:lpstr>status_nigp_splits</vt:lpstr>
      <vt:lpstr>status_vendor_splits</vt:lpstr>
      <vt:lpstr>vendor_25k</vt:lpstr>
      <vt:lpstr>vendor_nigp_splits</vt:lpstr>
      <vt:lpstr>vendor_vend_split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Criteria-Based Sample Work Paper and Summary</dc:title>
  <dc:creator>Clarke, Maggie</dc:creator>
  <cp:lastModifiedBy>Clarke, Maggie</cp:lastModifiedBy>
  <cp:lastPrinted>2016-09-29T15:13:53Z</cp:lastPrinted>
  <dcterms:created xsi:type="dcterms:W3CDTF">2016-08-23T18:02:32Z</dcterms:created>
  <dcterms:modified xsi:type="dcterms:W3CDTF">2018-02-08T16:54:57Z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  <property fmtid="{D5CDD505-2E9C-101B-9397-08002B2CF9AE}" pid="3" name="ContentTypeId">
    <vt:lpwstr>0x010100B2029F26138C4BFDA158A626F91E876A00F98D543DB5F52847A9BB192F044EEE01</vt:lpwstr>
  </property>
  <property fmtid="{D5CDD505-2E9C-101B-9397-08002B2CF9AE}" pid="4" name="_dlc_DocIdItemGuid">
    <vt:lpwstr>e2184d2e-7b8f-43ec-b412-7e8171572cd5</vt:lpwstr>
  </property>
  <property fmtid="{D5CDD505-2E9C-101B-9397-08002B2CF9AE}" pid="5" name="TaxKeyword">
    <vt:lpwstr/>
  </property>
  <property fmtid="{D5CDD505-2E9C-101B-9397-08002B2CF9AE}" pid="6" name="BusinessServices">
    <vt:lpwstr>20;#Process Improvement Tools|803926a4-11ec-4cbe-8c32-5113c0cbbb39</vt:lpwstr>
  </property>
</Properties>
</file>